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0" yWindow="-75" windowWidth="15480" windowHeight="11640"/>
  </bookViews>
  <sheets>
    <sheet name="исполнение" sheetId="5" r:id="rId1"/>
  </sheets>
  <calcPr calcId="144525"/>
</workbook>
</file>

<file path=xl/calcChain.xml><?xml version="1.0" encoding="utf-8"?>
<calcChain xmlns="http://schemas.openxmlformats.org/spreadsheetml/2006/main">
  <c r="L164" i="5" l="1"/>
  <c r="K164" i="5"/>
  <c r="M100" i="5"/>
  <c r="M99" i="5" s="1"/>
  <c r="M93" i="5"/>
  <c r="M92" i="5" s="1"/>
  <c r="L93" i="5"/>
  <c r="L92" i="5" s="1"/>
  <c r="K93" i="5"/>
  <c r="K92" i="5" s="1"/>
  <c r="L18" i="5"/>
  <c r="M18" i="5"/>
  <c r="N93" i="5" l="1"/>
  <c r="K167" i="5" l="1"/>
  <c r="L90" i="5"/>
  <c r="K90" i="5"/>
  <c r="M88" i="5"/>
  <c r="L88" i="5"/>
  <c r="K88" i="5"/>
  <c r="L86" i="5"/>
  <c r="K86" i="5"/>
  <c r="L84" i="5"/>
  <c r="K84" i="5"/>
  <c r="M82" i="5"/>
  <c r="L82" i="5"/>
  <c r="K82" i="5"/>
  <c r="M80" i="5"/>
  <c r="L80" i="5"/>
  <c r="K80" i="5"/>
  <c r="K160" i="5"/>
  <c r="K158" i="5"/>
  <c r="K156" i="5"/>
  <c r="K112" i="5"/>
  <c r="K163" i="5"/>
  <c r="K136" i="5"/>
  <c r="K135" i="5" s="1"/>
  <c r="K126" i="5"/>
  <c r="K125" i="5" s="1"/>
  <c r="K123" i="5"/>
  <c r="K119" i="5"/>
  <c r="K115" i="5"/>
  <c r="K114" i="5" s="1"/>
  <c r="K110" i="5"/>
  <c r="K102" i="5"/>
  <c r="K96" i="5"/>
  <c r="M73" i="5"/>
  <c r="K76" i="5"/>
  <c r="K77" i="5"/>
  <c r="M77" i="5"/>
  <c r="L77" i="5"/>
  <c r="K73" i="5"/>
  <c r="K72" i="5" s="1"/>
  <c r="K71" i="5" s="1"/>
  <c r="L73" i="5"/>
  <c r="K68" i="5"/>
  <c r="K67" i="5" s="1"/>
  <c r="K66" i="5" s="1"/>
  <c r="K60" i="5"/>
  <c r="K56" i="5"/>
  <c r="K57" i="5"/>
  <c r="K52" i="5"/>
  <c r="K51" i="5" s="1"/>
  <c r="K49" i="5"/>
  <c r="K47" i="5"/>
  <c r="K39" i="5"/>
  <c r="K38" i="5" s="1"/>
  <c r="K36" i="5"/>
  <c r="K34" i="5"/>
  <c r="K32" i="5"/>
  <c r="K30" i="5"/>
  <c r="K28" i="5"/>
  <c r="K18" i="5"/>
  <c r="K16" i="5"/>
  <c r="K15" i="5" s="1"/>
  <c r="K118" i="5" l="1"/>
  <c r="N82" i="5"/>
  <c r="K70" i="5"/>
  <c r="N92" i="5"/>
  <c r="N88" i="5"/>
  <c r="N80" i="5"/>
  <c r="K59" i="5"/>
  <c r="K55" i="5" s="1"/>
  <c r="K45" i="5"/>
  <c r="K46" i="5"/>
  <c r="K162" i="5"/>
  <c r="N73" i="5"/>
  <c r="K134" i="5"/>
  <c r="K14" i="5"/>
  <c r="K109" i="5"/>
  <c r="K27" i="5"/>
  <c r="K26" i="5" s="1"/>
  <c r="N77" i="5"/>
  <c r="N103" i="5"/>
  <c r="M102" i="5"/>
  <c r="L102" i="5"/>
  <c r="M191" i="5"/>
  <c r="K13" i="5" l="1"/>
  <c r="K108" i="5"/>
  <c r="K107" i="5" s="1"/>
  <c r="M171" i="5"/>
  <c r="M167" i="5"/>
  <c r="K197" i="5" l="1"/>
  <c r="L167" i="5"/>
  <c r="N167" i="5" s="1"/>
  <c r="N168" i="5"/>
  <c r="M156" i="5"/>
  <c r="N178" i="5" l="1"/>
  <c r="M126" i="5"/>
  <c r="L126" i="5"/>
  <c r="M63" i="5"/>
  <c r="N33" i="5"/>
  <c r="M62" i="5" l="1"/>
  <c r="L160" i="5"/>
  <c r="N131" i="5"/>
  <c r="L32" i="5"/>
  <c r="L52" i="5"/>
  <c r="M52" i="5"/>
  <c r="N50" i="5"/>
  <c r="N170" i="5"/>
  <c r="M169" i="5"/>
  <c r="N177" i="5" l="1"/>
  <c r="N127" i="5"/>
  <c r="N124" i="5"/>
  <c r="M123" i="5" l="1"/>
  <c r="N97" i="5" l="1"/>
  <c r="N89" i="5"/>
  <c r="N78" i="5"/>
  <c r="N54" i="5"/>
  <c r="N141" i="5"/>
  <c r="N140" i="5"/>
  <c r="M125" i="5"/>
  <c r="L169" i="5"/>
  <c r="N169" i="5" s="1"/>
  <c r="L156" i="5"/>
  <c r="L123" i="5"/>
  <c r="N123" i="5" s="1"/>
  <c r="N20" i="5"/>
  <c r="M176" i="5"/>
  <c r="L176" i="5"/>
  <c r="N150" i="5"/>
  <c r="N61" i="5"/>
  <c r="N126" i="5" l="1"/>
  <c r="N180" i="5"/>
  <c r="M43" i="5"/>
  <c r="M42" i="5" s="1"/>
  <c r="M41" i="5" s="1"/>
  <c r="M136" i="5"/>
  <c r="M135" i="5" s="1"/>
  <c r="L136" i="5"/>
  <c r="L135" i="5" s="1"/>
  <c r="L125" i="5"/>
  <c r="N83" i="5"/>
  <c r="N155" i="5"/>
  <c r="N125" i="5" l="1"/>
  <c r="M76" i="5"/>
  <c r="L47" i="5"/>
  <c r="M47" i="5"/>
  <c r="N48" i="5"/>
  <c r="M32" i="5"/>
  <c r="N32" i="5" s="1"/>
  <c r="M28" i="5"/>
  <c r="N47" i="5" l="1"/>
  <c r="M115" i="5"/>
  <c r="M119" i="5"/>
  <c r="M118" i="5" s="1"/>
  <c r="M96" i="5"/>
  <c r="L96" i="5"/>
  <c r="N96" i="5" l="1"/>
  <c r="L175" i="5"/>
  <c r="N176" i="5" l="1"/>
  <c r="M175" i="5"/>
  <c r="M190" i="5"/>
  <c r="M189" i="5" s="1"/>
  <c r="L119" i="5"/>
  <c r="N117" i="5"/>
  <c r="L115" i="5"/>
  <c r="N98" i="5"/>
  <c r="N75" i="5"/>
  <c r="L72" i="5"/>
  <c r="L158" i="5"/>
  <c r="L134" i="5" s="1"/>
  <c r="M158" i="5"/>
  <c r="M134" i="5" s="1"/>
  <c r="N102" i="5"/>
  <c r="N95" i="5"/>
  <c r="N81" i="5"/>
  <c r="N79" i="5"/>
  <c r="L49" i="5"/>
  <c r="M49" i="5"/>
  <c r="L76" i="5"/>
  <c r="M72" i="5"/>
  <c r="M71" i="5" s="1"/>
  <c r="L71" i="5" l="1"/>
  <c r="N175" i="5"/>
  <c r="L46" i="5"/>
  <c r="L45" i="5"/>
  <c r="M45" i="5"/>
  <c r="M46" i="5"/>
  <c r="N72" i="5"/>
  <c r="N119" i="5"/>
  <c r="N76" i="5"/>
  <c r="N49" i="5"/>
  <c r="N120" i="5"/>
  <c r="M68" i="5"/>
  <c r="M60" i="5"/>
  <c r="M59" i="5" s="1"/>
  <c r="M55" i="5" s="1"/>
  <c r="L60" i="5"/>
  <c r="L59" i="5" s="1"/>
  <c r="L55" i="5" s="1"/>
  <c r="M173" i="5"/>
  <c r="L173" i="5"/>
  <c r="L171" i="5"/>
  <c r="N174" i="5"/>
  <c r="N172" i="5"/>
  <c r="L121" i="5"/>
  <c r="L118" i="5" s="1"/>
  <c r="M194" i="5"/>
  <c r="M188" i="5"/>
  <c r="M162" i="5"/>
  <c r="L163" i="5"/>
  <c r="N115" i="5"/>
  <c r="M114" i="5"/>
  <c r="L114" i="5"/>
  <c r="L112" i="5"/>
  <c r="L110" i="5"/>
  <c r="N159" i="5"/>
  <c r="N157" i="5"/>
  <c r="N153" i="5"/>
  <c r="N152" i="5"/>
  <c r="N151" i="5"/>
  <c r="N148" i="5"/>
  <c r="N147" i="5"/>
  <c r="N146" i="5"/>
  <c r="N145" i="5"/>
  <c r="N144" i="5"/>
  <c r="N143" i="5"/>
  <c r="N142" i="5"/>
  <c r="N139" i="5"/>
  <c r="N138" i="5"/>
  <c r="N137" i="5"/>
  <c r="L162" i="5" l="1"/>
  <c r="N60" i="5"/>
  <c r="N46" i="5"/>
  <c r="N45" i="5"/>
  <c r="N71" i="5"/>
  <c r="L109" i="5"/>
  <c r="N156" i="5"/>
  <c r="N173" i="5"/>
  <c r="N171" i="5"/>
  <c r="N158" i="5"/>
  <c r="N114" i="5"/>
  <c r="N135" i="5"/>
  <c r="N111" i="5"/>
  <c r="N136" i="5"/>
  <c r="M110" i="5"/>
  <c r="N59" i="5" l="1"/>
  <c r="N134" i="5"/>
  <c r="L108" i="5"/>
  <c r="L107" i="5" s="1"/>
  <c r="N162" i="5"/>
  <c r="N118" i="5"/>
  <c r="N110" i="5"/>
  <c r="M109" i="5"/>
  <c r="N109" i="5" s="1"/>
  <c r="M108" i="5" l="1"/>
  <c r="M107" i="5" s="1"/>
  <c r="N108" i="5" l="1"/>
  <c r="N107" i="5"/>
  <c r="M16" i="5" l="1"/>
  <c r="M105" i="5"/>
  <c r="M104" i="5" s="1"/>
  <c r="M70" i="5"/>
  <c r="L70" i="5"/>
  <c r="L68" i="5"/>
  <c r="M57" i="5"/>
  <c r="L57" i="5"/>
  <c r="M30" i="5"/>
  <c r="L30" i="5"/>
  <c r="N31" i="5"/>
  <c r="L28" i="5"/>
  <c r="N29" i="5"/>
  <c r="N21" i="5"/>
  <c r="N18" i="5"/>
  <c r="L51" i="5"/>
  <c r="L36" i="5"/>
  <c r="M34" i="5"/>
  <c r="L16" i="5"/>
  <c r="M36" i="5"/>
  <c r="M56" i="5"/>
  <c r="L56" i="5"/>
  <c r="L39" i="5"/>
  <c r="L38" i="5" s="1"/>
  <c r="L34" i="5"/>
  <c r="M39" i="5"/>
  <c r="N69" i="5"/>
  <c r="N58" i="5"/>
  <c r="N53" i="5"/>
  <c r="N35" i="5"/>
  <c r="N19" i="5"/>
  <c r="N17" i="5"/>
  <c r="N40" i="5"/>
  <c r="M51" i="5" l="1"/>
  <c r="N51" i="5" s="1"/>
  <c r="N52" i="5"/>
  <c r="L15" i="5"/>
  <c r="M15" i="5"/>
  <c r="N68" i="5"/>
  <c r="M67" i="5"/>
  <c r="M66" i="5" s="1"/>
  <c r="L67" i="5"/>
  <c r="L66" i="5" s="1"/>
  <c r="N57" i="5"/>
  <c r="L27" i="5"/>
  <c r="L26" i="5" s="1"/>
  <c r="N30" i="5"/>
  <c r="N28" i="5"/>
  <c r="M27" i="5"/>
  <c r="M26" i="5" s="1"/>
  <c r="N36" i="5"/>
  <c r="N37" i="5"/>
  <c r="N34" i="5"/>
  <c r="N39" i="5"/>
  <c r="M38" i="5"/>
  <c r="N38" i="5" s="1"/>
  <c r="N55" i="5"/>
  <c r="N56" i="5"/>
  <c r="N16" i="5"/>
  <c r="M13" i="5" l="1"/>
  <c r="M197" i="5" s="1"/>
  <c r="N26" i="5"/>
  <c r="M14" i="5"/>
  <c r="L14" i="5"/>
  <c r="L13" i="5"/>
  <c r="L197" i="5" s="1"/>
  <c r="N70" i="5"/>
  <c r="N15" i="5"/>
  <c r="N67" i="5"/>
  <c r="N27" i="5"/>
  <c r="N66" i="5" l="1"/>
  <c r="N14" i="5"/>
  <c r="N13" i="5"/>
  <c r="N197" i="5" l="1"/>
</calcChain>
</file>

<file path=xl/sharedStrings.xml><?xml version="1.0" encoding="utf-8"?>
<sst xmlns="http://schemas.openxmlformats.org/spreadsheetml/2006/main" count="1678" uniqueCount="326">
  <si>
    <t>Государственная пошлина по делам, рассматриваемым  в судах общей юрисдикции, мировыми судьями</t>
  </si>
  <si>
    <t>005</t>
  </si>
  <si>
    <t>180</t>
  </si>
  <si>
    <t>05</t>
  </si>
  <si>
    <t>НАЛОГИ НА СОВОКУПНЫЙ ДОХОД</t>
  </si>
  <si>
    <t>Единый сельскохозяйственный налог</t>
  </si>
  <si>
    <t>06</t>
  </si>
  <si>
    <t>08</t>
  </si>
  <si>
    <t>ГОСУДАРСТВЕННАЯ ПОШЛИНА</t>
  </si>
  <si>
    <t>130</t>
  </si>
  <si>
    <t>140</t>
  </si>
  <si>
    <t>11</t>
  </si>
  <si>
    <t>ДОХОДЫ ОТ ИСПОЛЬЗОВАНИЯ ИМУЩЕСТВА, НАХОДЯЩЕГОСЯ В ГОСУДАРСТВЕННОЙ И МУНИЦИПАЛЬНОЙ СОБСТВЕННОСТИ</t>
  </si>
  <si>
    <t>12</t>
  </si>
  <si>
    <t>ПЛАТЕЖИ ПРИ ПОЛЬЗОВАНИИ ПРИРОДНЫМИ РЕСУРСАМИ</t>
  </si>
  <si>
    <t>Плата за негативное воздействие на окружающую среду</t>
  </si>
  <si>
    <t>060</t>
  </si>
  <si>
    <t>14</t>
  </si>
  <si>
    <t>13</t>
  </si>
  <si>
    <t>ДОХОДЫ ОТ ПРОДАЖИ МАТЕРИАЛЬНЫХ И НЕМАТЕРИАЛЬНЫХ АКТИВОВ</t>
  </si>
  <si>
    <t>430</t>
  </si>
  <si>
    <t>16</t>
  </si>
  <si>
    <t>ШТРАФЫ, САНКЦИИ, ВОЗМЕЩЕНИЕ УЩЕРБА</t>
  </si>
  <si>
    <t>код группы</t>
  </si>
  <si>
    <t>№ строки</t>
  </si>
  <si>
    <t>код главного администратора</t>
  </si>
  <si>
    <t>Краевой бюджет</t>
  </si>
  <si>
    <t>000</t>
  </si>
  <si>
    <t>00</t>
  </si>
  <si>
    <t>1</t>
  </si>
  <si>
    <t>0000</t>
  </si>
  <si>
    <t>НАЛОГОВЫЕ И НЕНАЛОГОВЫЕ ДОХОДЫ</t>
  </si>
  <si>
    <t>182</t>
  </si>
  <si>
    <t>01</t>
  </si>
  <si>
    <t>НАЛОГИ НА ПРИБЫЛЬ, ДОХОДЫ</t>
  </si>
  <si>
    <t>110</t>
  </si>
  <si>
    <t>Налог на прибыль организаций</t>
  </si>
  <si>
    <t>010</t>
  </si>
  <si>
    <t>02</t>
  </si>
  <si>
    <t>012</t>
  </si>
  <si>
    <t>Налог на доходы физических лиц</t>
  </si>
  <si>
    <t>020</t>
  </si>
  <si>
    <t>030</t>
  </si>
  <si>
    <t>050</t>
  </si>
  <si>
    <t>03</t>
  </si>
  <si>
    <t>120</t>
  </si>
  <si>
    <t>Единый налог на вмененный доход для отдельных видов деятельности</t>
  </si>
  <si>
    <t>10</t>
  </si>
  <si>
    <t>Невыясненные поступления, зачисляемые в бюджеты муниципальных районов</t>
  </si>
  <si>
    <t>048</t>
  </si>
  <si>
    <t>Единый налог на вмененный доход для отдельных
видов деятельности</t>
  </si>
  <si>
    <t>013</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</si>
  <si>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</si>
  <si>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Плата за выбросы загрязняющих веществ в атмосферный воздух стационарными объектами</t>
  </si>
  <si>
    <t>ДОХОДЫ ОТ ОКАЗАНИЯ ПЛАТНЫХ УСЛУГ (РАБОТ) И КОМПЕНСАЦИИ ЗАТРАТ ГОСУДАРСТВА</t>
  </si>
  <si>
    <t xml:space="preserve">Доходы от оказания платных услуг (работ) </t>
  </si>
  <si>
    <t>995</t>
  </si>
  <si>
    <t>Прочие доходы от оказания платных услуг (работ) получателями средств бюджетов муниципальных районов</t>
  </si>
  <si>
    <t>053</t>
  </si>
  <si>
    <t>17</t>
  </si>
  <si>
    <t>ПРОЧИЕ НЕНАЛОГОВЫЕ ДОХОДЫ</t>
  </si>
  <si>
    <t>Код классификации доходов бюджета</t>
  </si>
  <si>
    <t>Наименование кода классификации доходов бюджета</t>
  </si>
  <si>
    <t>код подгруппы</t>
  </si>
  <si>
    <t>код статьи</t>
  </si>
  <si>
    <t>код подстатьи</t>
  </si>
  <si>
    <t>код элемента</t>
  </si>
  <si>
    <t>код группы подвида</t>
  </si>
  <si>
    <t>код аналитической группы подвида</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</si>
  <si>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</si>
  <si>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025</t>
  </si>
  <si>
    <t>856</t>
  </si>
  <si>
    <t>Налог, взимаемый в связи с применением патентной системы налогообложения</t>
  </si>
  <si>
    <t>Налог, взимаемый в связи с применением патентной системы налогообложения, зачисляемый в бюджеты муниципальных районов</t>
  </si>
  <si>
    <t>04</t>
  </si>
  <si>
    <t>Доходы от продажи земельных участков, государственная собственность на которые не разграничена и которые расположены в границах межселенных территорий муниципальных районов</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</si>
  <si>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</si>
  <si>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041</t>
  </si>
  <si>
    <t>Плата за размещение отходов производства</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</si>
  <si>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</si>
  <si>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Налог, взимаемый в связи с применением упрощенной системы налогообложения</t>
  </si>
  <si>
    <t>Налог, взимаемый с налогоплательщиков, выбравших в качестве объекта налогообложения доходы</t>
  </si>
  <si>
    <t>011</t>
  </si>
  <si>
    <t>Налог, взимаемый с налогоплательщиков, выбравших в качестве объекта налогообложения доходы, уменьшенные на величину расходов</t>
  </si>
  <si>
    <t>021</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</si>
  <si>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</si>
  <si>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</si>
  <si>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</si>
  <si>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990</t>
  </si>
  <si>
    <t>Прочие доходы от оказания платных услуг (работ)</t>
  </si>
  <si>
    <t>Доходы от продажи земельных участков, находящихся в государственной и муниципальной собственности</t>
  </si>
  <si>
    <t>Доходы от продажи земельных участков, государственная собственность на которые не разграничена</t>
  </si>
  <si>
    <t>Административные штрафы, установленные Кодексом Российской Федерации об административных правонарушениях</t>
  </si>
  <si>
    <t>439</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</si>
  <si>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</si>
  <si>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</si>
  <si>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</si>
  <si>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</si>
  <si>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063</t>
  </si>
  <si>
    <t>Платежи в целях возмещения причиненного ущерба (убытков)</t>
  </si>
  <si>
    <t>Платежи, уплачиваемые в целях возмещения вреда</t>
  </si>
  <si>
    <t>Невыясненные поступления</t>
  </si>
  <si>
    <t>073</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</si>
  <si>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</si>
  <si>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153</t>
  </si>
  <si>
    <t>203</t>
  </si>
  <si>
    <t>2</t>
  </si>
  <si>
    <t>БЕЗВОЗМЕЗДНЫЕ ПОСТУПЛЕНИЯ</t>
  </si>
  <si>
    <t>Безвозмездные поступления от других бюджетов бюджетной системы Российской Федерации</t>
  </si>
  <si>
    <t>150</t>
  </si>
  <si>
    <t>850</t>
  </si>
  <si>
    <t>15</t>
  </si>
  <si>
    <t>001</t>
  </si>
  <si>
    <t>Дотации на выравнивание бюджетной обеспеченности</t>
  </si>
  <si>
    <t>002</t>
  </si>
  <si>
    <t>20</t>
  </si>
  <si>
    <t>25</t>
  </si>
  <si>
    <t>29</t>
  </si>
  <si>
    <t>999</t>
  </si>
  <si>
    <t>Прочие субсидии бюджетам муниципальных районов</t>
  </si>
  <si>
    <t>7412</t>
  </si>
  <si>
    <t>7456</t>
  </si>
  <si>
    <t>7488</t>
  </si>
  <si>
    <t>7563</t>
  </si>
  <si>
    <t>30</t>
  </si>
  <si>
    <t>024</t>
  </si>
  <si>
    <t>Субвенции бюджетам муниципальных районов на выполнение передаваемых полномочий субъектов Российской Федерации</t>
  </si>
  <si>
    <t>0289</t>
  </si>
  <si>
    <t>7408</t>
  </si>
  <si>
    <t>7409</t>
  </si>
  <si>
    <t>7429</t>
  </si>
  <si>
    <t>7514</t>
  </si>
  <si>
    <t>7517</t>
  </si>
  <si>
    <t>7518</t>
  </si>
  <si>
    <t>7519</t>
  </si>
  <si>
    <t>7552</t>
  </si>
  <si>
    <t>7554</t>
  </si>
  <si>
    <t>7564</t>
  </si>
  <si>
    <t>7566</t>
  </si>
  <si>
    <t>7570</t>
  </si>
  <si>
    <t>7588</t>
  </si>
  <si>
    <t>7601</t>
  </si>
  <si>
    <t>7604</t>
  </si>
  <si>
    <t>029</t>
  </si>
  <si>
    <t>35</t>
  </si>
  <si>
    <t>118</t>
  </si>
  <si>
    <t>Субвенции бюджетам муниципальных районов на осуществление первичного воинского учета на территориях, где отсутствуют военные комиссариаты</t>
  </si>
  <si>
    <t>40</t>
  </si>
  <si>
    <t>014</t>
  </si>
  <si>
    <t>Межбюджетные трансферты, передаваемые бюджетам муниципальных районов из бюджетов поселений на осуществление части полномоций по решению вопросов местного значения в соответствии с заключенными соглашениями</t>
  </si>
  <si>
    <t>19</t>
  </si>
  <si>
    <t>60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</si>
  <si>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</si>
  <si>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Всего</t>
  </si>
  <si>
    <t>Дотации бюджетам бюджетной системы Российской Федерации</t>
  </si>
  <si>
    <t>Дотации бюджетам муниципальных районов на выравнивание бюджетной обеспеченности из бюджета субъекта Российской Федерации</t>
  </si>
  <si>
    <t>Дотации бюджетам на поддержку мер по обеспечению сбалансированности бюджетов</t>
  </si>
  <si>
    <t>Дотации бюджетам муниципальных районов на поддержку мер по обеспечению сбалансированности бюджетов</t>
  </si>
  <si>
    <t>Прочие дотации</t>
  </si>
  <si>
    <t>Прочие дотации бюджетам муниципальных районов</t>
  </si>
  <si>
    <t>Субсидии бюджетам бюджетной системы Российской Федерации (межбюджетные субсидии)</t>
  </si>
  <si>
    <t>Прочие субсидии бюджетам муниципальных районов (на поддержку деятельности муниципальных молодежных центров)</t>
  </si>
  <si>
    <t>Прочие субсидии бюджетам муниципальных районов (на комплектование книжных фондов библиотек муниципальных образований Красноярского края)</t>
  </si>
  <si>
    <t>Прочие субсидии бюджетам муниципальных районов (на проведение работ в общеобразовательных организациях с целью приведения зданий и сооружений в соответствие требованиям надзорных органов)</t>
  </si>
  <si>
    <t>Субвенции бюджетам бюджетной системы Российской Федерации</t>
  </si>
  <si>
    <t>Субвенции местным бюджетам на выполнение передаваемых полномочий субъектов Российской Федерации</t>
  </si>
  <si>
    <t>Субвенции бюджетам муниципальных районов на выполнение передаваемых полномочий субъектов Российской Федерации (на организацию и осуществление деятельности по опеке и попечительству в отношении совершеннолетних граждан, а также в сфере патронажа (в соответствии с Законом края от 11 июля 2019 года № 7-2988))</t>
  </si>
  <si>
    <t>Субвенции бюджетам муниципальных районов на выполнение передаваемых полномочий субъектов Российской Федерации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t>
  </si>
  <si>
    <t>Субвенции бюджетам муниципальных районов на выполнение передаваемых полномочий субъектов Российской Федерации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t>
  </si>
  <si>
    <t>Субвенции бюджетам муниципальных районов на выполнение передаваемых полномочий субъектов Российской Федерации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(в соответствии с Законом края от 30 января 2014 года № 6-2056) по министерству экономики и регионального развития Красноярского края)</t>
  </si>
  <si>
    <t>Субвенции бюджетам муниципальных районов на выполнение передаваемых полномочий субъектов Российской Федерации (на выполнение государственных полномочий по созданию и обеспечению деятельности административных комиссий (в соответствии с Законом края от 23 апреля 2009 года № 8-3170))</t>
  </si>
  <si>
    <t>Субвенции бюджетам муниципальных районов на выполнение передаваемых полномочий субъектов Российской Федерации (на выполнение отдельных государственных полномочий по решению вопросов поддержки сельскохозяйственного производства (в соответствии с Законом края от 27 декабря 2005 года № 17-4397))</t>
  </si>
  <si>
    <t>Субвенции бюджетам муниципальных районов на выполнение передаваемых полномочий субъектов Российской Федерации (на выполнение отдельных государственных полномочий по организации проведения мероприятий по отлову и содержанию безнадзорных животных (в соответствии с Законом края от 13 июня 2013 года № 4-1402))</t>
  </si>
  <si>
    <t>Субвенции бюджетам муниципальных районов на выполнение передаваемых полномочий субъектов Российской Федерации (на осуществление государственных полномочий в области архивного дела, переданных органам местного самоуправления Красноярского края (в соответствии с Законом края от 21 декабря 2010 года № 11-5564))</t>
  </si>
  <si>
    <t>Субвенции бюджетам муниципальных районов на выполнение передаваемых полномочий субъектов Российской Федерации (на осуществление государственных полномочий по организации и осуществлению деятельности по опеке и попечительству в отношении несовершеннолетних (в соответствии с Законом края от 20 декабря 2007 года № 4-1089))</t>
  </si>
  <si>
    <t>Субвенции бюджетам муниципальных районов на выполнение передаваемых полномочий субъектов Российской Федерации (на исполнение государственных полномочий по осуществлению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 (в соответствии с Законом края от 27 декабря 2005 года № 17-4379))</t>
  </si>
  <si>
    <t>Субвенции бюджетам муниципальных районов на выполнение передаваемых полномочий субъектов Российской Федерации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t>
  </si>
  <si>
    <t>Субвенции бюджетам муниципальных районов на выполнение передаваемых полномочий субъектов Российской Федерации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(в соответствии с Законом края от 27 декабря 2005 года № 17-4377))</t>
  </si>
  <si>
    <t>Субвенции бюджетам муниципальных районов на выполнение передаваемых полномочий субъектов Российской Федерации (на реализацию отдельных мер по обеспечению ограничения платы граждан за коммунальные услуги (в соответствии с Законом края от 1 декабря 2014 года № 7-2839))</t>
  </si>
  <si>
    <t>Субвенции бюджетам муниципальных районов на выполнение передаваемых полномочий субъектов Российской Федерации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t>
  </si>
  <si>
    <t>Субвенции бюджетам муниципальных районов на выполнение передаваемых полномочий субъектов Российской Федерации (на реализацию государственных полномочий по расчету и предоставлению дотаций на выравнивание бюджетной обеспеченности поселений, входящих в состав муниципального района края (в соответствии с Законом края от 29 ноября 2005 года № 16-4081))</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</si>
  <si>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</si>
  <si>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</si>
  <si>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Субвенции бюджетам на осуществление первичного воинского учета на территориях, где отсутствуют военные комиссариаты</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</si>
  <si>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</si>
  <si>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18</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</si>
  <si>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</si>
  <si>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</si>
  <si>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</si>
  <si>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Доходы бюджетов муниципальных районов от возврата организациями остатков субсидий прошлых лет</t>
  </si>
  <si>
    <t>Доходы бюджетов муниципальных районов от возврата иными организациями остатков субсидий прошлых лет</t>
  </si>
  <si>
    <t>ПРОЧИЕ СУБСИДИИ</t>
  </si>
  <si>
    <t>ИНЫЕ МЕЖБЮДЖЕТНЫЕ ТРАНСФЕРТЫ</t>
  </si>
  <si>
    <t>ВОЗВРАТ ОСТАТКОВ СУБСИДИЙ, СУБВЕНЦИЙ И ИНЫХ МЕЖБЮДЖЕТНЫХ ТРАНСФЕРТОВ, ИМЕЮЩИХ ЦЕЛЕВОЕ НАЗНАЧЕНИЕ, ПРОШЛЫХ ЛЕТ</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</si>
  <si>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</si>
  <si>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497</t>
  </si>
  <si>
    <t>Субсидии бюджетам на реализацию мероприятий по обеспечению жильем молодых семей</t>
  </si>
  <si>
    <t>Субсидии бюджетам муниципальных районов на реализацию мероприятий по обеспечению жильем молодых семей</t>
  </si>
  <si>
    <t>083</t>
  </si>
  <si>
    <t>193</t>
  </si>
  <si>
    <t>45</t>
  </si>
  <si>
    <t>303</t>
  </si>
  <si>
    <t>519</t>
  </si>
  <si>
    <t>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</si>
  <si>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</si>
  <si>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Межбюджетные трансферты, передаваемые бюджетам на поддержку отрасли культуры</t>
  </si>
  <si>
    <t>Межбюджетные трансферты, передаваемые бюджетам муниципальных районов на поддержку отрасли культуры</t>
  </si>
  <si>
    <t>Доходы от компенсации затрат государства</t>
  </si>
  <si>
    <t>304</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</si>
  <si>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</si>
  <si>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065</t>
  </si>
  <si>
    <t>Доходы, поступающие в порядке возмещения расходов, понесенных в связи с эксплуатацией имущества</t>
  </si>
  <si>
    <t>Доходы, поступающие в порядке возмещения расходов, понесенных в связи с эксплуатацией имущества муниципальных районов</t>
  </si>
  <si>
    <t>006</t>
  </si>
  <si>
    <t>143</t>
  </si>
  <si>
    <t>7587</t>
  </si>
  <si>
    <t>Субвенции бюджетам муниципальных районов на выполнение передаваемых полномочий субъектов Российской Федерации (на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(в соответствии с Законом края от 24 декабря 2009 года № 9-4225), за счет средств краевого бюджета)</t>
  </si>
  <si>
    <t xml:space="preserve">   </t>
  </si>
  <si>
    <t>173</t>
  </si>
  <si>
    <t>2722</t>
  </si>
  <si>
    <t>2724</t>
  </si>
  <si>
    <t>Прочие дотации бюджетам муниципальных районов (на частичную компенсацию расходов на оплату труда работников муниципальных учреждений)</t>
  </si>
  <si>
    <t>Прочие дотации бюджетам муниципальных районов (на частичную компенсацию расходов на повышение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</si>
  <si>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</si>
  <si>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7649</t>
  </si>
  <si>
    <t>Субвенции бюджетам муниципальных районов на выполнение передаваемых полномочий субъектов Российской Федерации (на осуществление государственных полномочий по обеспечению отдыха и оздоровления детей)</t>
  </si>
  <si>
    <t>7418</t>
  </si>
  <si>
    <t>49</t>
  </si>
  <si>
    <t>Прочие межбюджетные трансферты, передаваемые бюджетам</t>
  </si>
  <si>
    <t>Прочие межбюджетные трансферты, передаваемые бюджетам муниципальных районов</t>
  </si>
  <si>
    <t>200</t>
  </si>
  <si>
    <t>Субсидии бюджетам на поддержку отрасли культуры</t>
  </si>
  <si>
    <t>Субсидии бюджетам муниципальных районов на поддержку отрасли культуры</t>
  </si>
  <si>
    <t>7846</t>
  </si>
  <si>
    <t>Субвенции бюджетам муниципальных районов на выполнение передаваемых полномочий субъектов Российской Федерации (на осуществление отдельных государственных полномочий по обеспечению предоставления меры социальной поддержки гражданам, достигшим возраста 23 лет и старше, имевшим в соответствии с федеральным законодательством статус детей-сирот, детей, оставшихся без попечения родителей, лиц из числа детей-сирот и детей, оставшихся без попечения родителей (в соответствии с Законом края от 8 июля 2021 года № 11-5284))</t>
  </si>
  <si>
    <t>Прочие межбюджетные трансферты, передаваемые бюджетам муниципальных районов (на обеспечение первичных мер пожарной безопасности)</t>
  </si>
  <si>
    <t>Прочие межбюджетные трансферты, передаваемые бюджетам муниципальных районов (на поддержку физкультурно-спортивных клубов по месту жительства)</t>
  </si>
  <si>
    <t>Субвенции бюджетам муниципальных районов на выполнение передаваемых полномочий субъектов Российской Федерации (на осуществление государственных полномочий по созданию и обеспечению деятельности комиссий по делам несовершеннолетних и защите их прав (в соответствии с Законом края от 26 декабря 2006 года № 21-5589))</t>
  </si>
  <si>
    <t>133</t>
  </si>
  <si>
    <t>7555</t>
  </si>
  <si>
    <t>Прочие межбюджетные трансферты, передаваемые бюджетам муниципальных районов (на реализацию мероприятий по профилактике заболеваний путем организации и проведения акарицидных обработок наиболее посещаемых населением мест)</t>
  </si>
  <si>
    <t>ЗАДОЛЖЕННОСТЬ И ПЕРЕРАСЧЕТЫ ПО ОТМЕНЕННЫМ НАЛОГАМ, СБОРАМ И ИНЫМ ОБЯЗАТЕЛЬНЫМ ПЛАТЕЖАМ</t>
  </si>
  <si>
    <t>Прочие налоги и сборы (по отмененным местным налогам и сборам)</t>
  </si>
  <si>
    <t>Прочие местные налоги и сборы</t>
  </si>
  <si>
    <t>Прочие местные налоги и сборы, мобилизуемые на территориях муниципальных районов</t>
  </si>
  <si>
    <t>09</t>
  </si>
  <si>
    <t>07</t>
  </si>
  <si>
    <t xml:space="preserve"> </t>
  </si>
  <si>
    <t>0853</t>
  </si>
  <si>
    <t>Прочие межбюджетные трансферты, передаваемые бюджетам муниципальных районов (на финансовое обеспечение (возмещение) расходов, связанных с предоставлением мер социальной поддержки в сфере дошкольного и общего образования детям из семей лиц, принимающих участие в специальной военной операции)</t>
  </si>
  <si>
    <t>179</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</si>
  <si>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</si>
  <si>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</si>
  <si>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031</t>
  </si>
  <si>
    <t>7749</t>
  </si>
  <si>
    <t>Прочие межбюджетные трансферты, передаваемые бюджетам муниципальных районов (на реализацию проектов по решению вопросов местного значения, осуществляемых непосредственно населением на территории населенного пункта)</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</si>
  <si>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</si>
  <si>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 xml:space="preserve">Налог на прибыль организаций, зачисляемый в бюджеты бюджетной системы Российской Федерации по соответствующим ставкам
</t>
  </si>
  <si>
    <t xml:space="preserve">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</si>
  <si>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</si>
  <si>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7582</t>
  </si>
  <si>
    <t>7583</t>
  </si>
  <si>
    <t>Прочие субсидии бюджетам муниципальных районов (на приведение зданий и сооружений организаций, реализующих образовательные программы дошкольного образования, в соответствие с требованиями законодательства)</t>
  </si>
  <si>
    <t>Прочие субсидии бюджетам муниципальных районов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t>
  </si>
  <si>
    <t>7848</t>
  </si>
  <si>
    <t>Прочие межбюджетные трансферты, передаваемые бюджетам муниципальных районов (на устройство спортивных сооружений в сельской местности)</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</si>
  <si>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</si>
  <si>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</si>
  <si>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Прочие доходы от компенсации затрат государства</t>
  </si>
  <si>
    <t>Прочие доходы от компенсации затрат бюджетов муниципальных районов</t>
  </si>
  <si>
    <t>7668</t>
  </si>
  <si>
    <t>7840</t>
  </si>
  <si>
    <t>Прочие субсидии бюджетам муниципальных районов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t>
  </si>
  <si>
    <t>Прочие субсидии бюджетам муниципальных районов (на 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t>
  </si>
  <si>
    <t>7641</t>
  </si>
  <si>
    <t>Прочие межбюджетные трансферты, передаваемые бюджетам муниципальных районов (на осуществление расходов, направленных на реализацию мероприятий по поддержке местных инициатив)</t>
  </si>
  <si>
    <t>7745</t>
  </si>
  <si>
    <t>Прочие межбюджетные трансферты, передаваемые бюджетам муниципальных районов (за содействие развитию налогового потенциала)</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</si>
  <si>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</si>
  <si>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</si>
  <si>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080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</si>
  <si>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налоговым резидентом Российской Федерации в виде дивидендов)</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</si>
  <si>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</si>
  <si>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</si>
  <si>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</si>
  <si>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</si>
  <si>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</si>
  <si>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</si>
  <si>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</si>
  <si>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</si>
  <si>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</si>
  <si>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Утверждено Решением о бюджете</t>
  </si>
  <si>
    <t>Уточненный план</t>
  </si>
  <si>
    <t>Исполнено</t>
  </si>
  <si>
    <t>Процент исполнения</t>
  </si>
  <si>
    <t>(тыс. рублей)</t>
  </si>
  <si>
    <t>070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</si>
  <si>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</si>
  <si>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</si>
  <si>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</si>
  <si>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</si>
  <si>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t>
  </si>
  <si>
    <t>170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</si>
  <si>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</si>
  <si>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190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</si>
  <si>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</si>
  <si>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Доходы районного бюджета по кодам классификации доходов бюджетов за 1 квартал 2025 года</t>
  </si>
  <si>
    <t>213</t>
  </si>
  <si>
    <t>214</t>
  </si>
  <si>
    <t>221</t>
  </si>
  <si>
    <t>223</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</si>
  <si>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</si>
  <si>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</si>
  <si>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</si>
  <si>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Налог на доходы физических лиц в части суммы налога, превышающей 650 тысяч рублей, относящейся к налоговой базе, указанной в пункте 6.2 статьи 210 Налогового кодекса Российской Федерации, превышающей 5 миллионов рублей</t>
  </si>
  <si>
    <t>178</t>
  </si>
  <si>
    <t>Денежные взыскания, налагаемые в возмещение ущерба, причиненного в результате незаконного или нецелевого использования бюджетных средств</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</si>
  <si>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</si>
  <si>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1024</t>
  </si>
  <si>
    <t>5559</t>
  </si>
  <si>
    <t>Прочие межбюджетные трансферты, передаваемые бюджетам муниципальных районов (на финансовое обеспечение (возмещение) расходов на увеличение размеров оплаты труда отдельным категориям работников бюджетной сферы Красноярского края)</t>
  </si>
  <si>
    <t>Прочие межбюджетные трансферты, передаваемые бюджетам муниципальных районов (на оснащение предметных кабинетов общеобразовательных организаций средствами обучения и воспитания)</t>
  </si>
  <si>
    <t>7691</t>
  </si>
  <si>
    <t>Прочие межбюджетные трансферты, передаваемые бюджетам муниципальных районов (на мероприятия по постановке на государственный кадастровый учет с одновременной регистрацией прав собственности муниципальных образований на объекты недвижимости)</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</si>
  <si>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t>
  </si>
  <si>
    <t>Приложение 2 к постановлению администрации Саянского района от 22.04.2025 г. № 183-П</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</si>
</sst>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
    <numFmt numFmtId="166" formatCode="#,##0.00000"/>
  </numFmts>
  <fonts count="8" x14ac:knownFonts="1">
    <font>
      <sz val="10"/>
      <name val="Arial Cyr"/>
      <charset val="204"/>
    </font>
    <font>
      <sz val="8"/>
      <name val="Arial Cyr"/>
      <charset val="204"/>
    </font>
    <font>
      <b/>
      <sz val="10"/>
      <name val="Times New Roman"/>
      <family val="1"/>
      <charset val="204"/>
    </font>
    <font>
      <sz val="10"/>
      <name val="Times New Roman"/>
      <family val="1"/>
      <charset val="204"/>
    </font>
    <font>
      <sz val="8"/>
      <name val="Times New Roman"/>
      <family val="1"/>
      <charset val="204"/>
    </font>
    <font>
      <b/>
      <sz val="8"/>
      <name val="Times New Roman"/>
      <family val="1"/>
      <charset val="204"/>
    </font>
    <font>
      <b/>
      <sz val="8"/>
      <name val="Arial Cyr"/>
      <charset val="204"/>
    </font>
    <font>
      <sz val="10"/>
      <name val="Helv"/>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0" fontId="7" fillId="0" borderId="0"/>
  </cellStyleXfs>
  <cellXfs count="117">
    <xf numFmtId="0" fontId="0" fillId="0" borderId="0" xfId="0"/>
    <xf numFmtId="0" fontId="2" fillId="0" borderId="0" xfId="0" applyFont="1" applyAlignment="1">
      <alignment wrapText="1"/>
    </xf>
    <xf numFmtId="0" fontId="3" fillId="0" borderId="0" xfId="0" applyFont="1" applyAlignment="1">
      <alignment horizontal="center" vertical="top"/>
    </xf>
    <xf numFmtId="0" fontId="2" fillId="0" borderId="0" xfId="0" applyFont="1" applyAlignment="1">
      <alignment horizontal="center" vertical="top" wrapText="1"/>
    </xf>
    <xf numFmtId="0" fontId="2" fillId="0" borderId="0" xfId="0" quotePrefix="1" applyFont="1" applyAlignment="1">
      <alignment horizontal="center" vertical="top" wrapText="1"/>
    </xf>
    <xf numFmtId="49" fontId="2" fillId="0" borderId="0" xfId="0" quotePrefix="1" applyNumberFormat="1" applyFont="1" applyAlignment="1">
      <alignment horizontal="center" vertical="top" wrapText="1"/>
    </xf>
    <xf numFmtId="0" fontId="2" fillId="0" borderId="0" xfId="0" quotePrefix="1" applyNumberFormat="1" applyFont="1" applyAlignment="1">
      <alignment vertical="top" wrapText="1"/>
    </xf>
    <xf numFmtId="164" fontId="3" fillId="0" borderId="0" xfId="0" applyNumberFormat="1" applyFont="1" applyFill="1" applyAlignment="1">
      <alignment horizontal="center"/>
    </xf>
    <xf numFmtId="164" fontId="3" fillId="0" borderId="0" xfId="0" applyNumberFormat="1" applyFont="1" applyAlignment="1">
      <alignment horizontal="center" wrapText="1"/>
    </xf>
    <xf numFmtId="0" fontId="3" fillId="0" borderId="0" xfId="0" applyFont="1"/>
    <xf numFmtId="0" fontId="2" fillId="0" borderId="0" xfId="0" applyFont="1"/>
    <xf numFmtId="49" fontId="3" fillId="0" borderId="0" xfId="0" applyNumberFormat="1" applyFont="1" applyAlignment="1">
      <alignment horizontal="center" vertical="top"/>
    </xf>
    <xf numFmtId="0" fontId="3" fillId="0" borderId="0" xfId="0" applyNumberFormat="1" applyFont="1" applyAlignment="1">
      <alignment vertical="top" wrapText="1"/>
    </xf>
    <xf numFmtId="164" fontId="3" fillId="0" borderId="0" xfId="0" applyNumberFormat="1" applyFont="1"/>
    <xf numFmtId="49" fontId="5" fillId="2" borderId="2" xfId="0" applyNumberFormat="1" applyFont="1" applyFill="1" applyBorder="1" applyAlignment="1">
      <alignment horizontal="center" vertical="top"/>
    </xf>
    <xf numFmtId="0" fontId="5" fillId="2" borderId="2" xfId="0" applyNumberFormat="1" applyFont="1" applyFill="1" applyBorder="1" applyAlignment="1">
      <alignment vertical="top" wrapText="1"/>
    </xf>
    <xf numFmtId="49" fontId="4" fillId="2" borderId="2" xfId="0" applyNumberFormat="1" applyFont="1" applyFill="1" applyBorder="1" applyAlignment="1">
      <alignment horizontal="center" vertical="top"/>
    </xf>
    <xf numFmtId="0" fontId="4" fillId="2" borderId="2" xfId="0" applyNumberFormat="1" applyFont="1" applyFill="1" applyBorder="1" applyAlignment="1">
      <alignment vertical="top" wrapText="1"/>
    </xf>
    <xf numFmtId="0" fontId="4" fillId="2" borderId="2" xfId="0" applyFont="1" applyFill="1" applyBorder="1" applyAlignment="1">
      <alignment vertical="top" wrapText="1"/>
    </xf>
    <xf numFmtId="49" fontId="6" fillId="2" borderId="2" xfId="0" applyNumberFormat="1" applyFont="1" applyFill="1" applyBorder="1" applyAlignment="1">
      <alignment horizontal="center" vertical="justify"/>
    </xf>
    <xf numFmtId="0" fontId="5" fillId="2" borderId="2" xfId="0" applyNumberFormat="1" applyFont="1" applyFill="1" applyBorder="1" applyAlignment="1">
      <alignment horizontal="left" vertical="center" wrapText="1"/>
    </xf>
    <xf numFmtId="0" fontId="2" fillId="0" borderId="0" xfId="0" applyFont="1" applyFill="1"/>
    <xf numFmtId="0" fontId="3" fillId="0" borderId="0" xfId="0" applyFont="1" applyFill="1"/>
    <xf numFmtId="49" fontId="4" fillId="0" borderId="2" xfId="0" applyNumberFormat="1" applyFont="1" applyBorder="1" applyAlignment="1" applyProtection="1">
      <alignment horizontal="left" vertical="center" wrapText="1"/>
    </xf>
    <xf numFmtId="49" fontId="5" fillId="0" borderId="2" xfId="0" applyNumberFormat="1" applyFont="1" applyBorder="1" applyAlignment="1">
      <alignment horizontal="center" vertical="top"/>
    </xf>
    <xf numFmtId="0" fontId="5" fillId="0" borderId="2" xfId="0" applyNumberFormat="1" applyFont="1" applyBorder="1" applyAlignment="1">
      <alignment vertical="top" wrapText="1"/>
    </xf>
    <xf numFmtId="49" fontId="4" fillId="3" borderId="2" xfId="0" applyNumberFormat="1" applyFont="1" applyFill="1" applyBorder="1" applyAlignment="1">
      <alignment horizontal="center" vertical="top"/>
    </xf>
    <xf numFmtId="0" fontId="4" fillId="3" borderId="2" xfId="0" applyNumberFormat="1" applyFont="1" applyFill="1" applyBorder="1" applyAlignment="1" applyProtection="1">
      <alignment vertical="top" wrapText="1"/>
      <protection locked="0"/>
    </xf>
    <xf numFmtId="49" fontId="5" fillId="3" borderId="2" xfId="0" applyNumberFormat="1" applyFont="1" applyFill="1" applyBorder="1" applyAlignment="1">
      <alignment horizontal="center" vertical="top"/>
    </xf>
    <xf numFmtId="0" fontId="5" fillId="3" borderId="2" xfId="0" applyNumberFormat="1" applyFont="1" applyFill="1" applyBorder="1" applyAlignment="1" applyProtection="1">
      <alignment vertical="top" wrapText="1"/>
      <protection locked="0"/>
    </xf>
    <xf numFmtId="0" fontId="4" fillId="0" borderId="2" xfId="1" applyNumberFormat="1" applyFont="1" applyFill="1" applyBorder="1" applyAlignment="1">
      <alignment horizontal="left" vertical="top" wrapText="1"/>
    </xf>
    <xf numFmtId="49" fontId="5" fillId="0" borderId="2" xfId="0" applyNumberFormat="1" applyFont="1" applyFill="1" applyBorder="1" applyAlignment="1">
      <alignment horizontal="center" vertical="top"/>
    </xf>
    <xf numFmtId="0" fontId="4" fillId="3" borderId="2" xfId="0" applyNumberFormat="1" applyFont="1" applyFill="1" applyBorder="1" applyAlignment="1">
      <alignment vertical="top" wrapText="1"/>
    </xf>
    <xf numFmtId="0" fontId="5" fillId="0" borderId="2" xfId="0" applyNumberFormat="1" applyFont="1" applyFill="1" applyBorder="1" applyAlignment="1">
      <alignment vertical="top" wrapText="1"/>
    </xf>
    <xf numFmtId="49" fontId="4" fillId="0" borderId="2" xfId="0" applyNumberFormat="1" applyFont="1" applyBorder="1" applyAlignment="1">
      <alignment horizontal="center" vertical="top"/>
    </xf>
    <xf numFmtId="0" fontId="5" fillId="3" borderId="2" xfId="0" applyNumberFormat="1" applyFont="1" applyFill="1" applyBorder="1" applyAlignment="1">
      <alignment vertical="top" wrapText="1"/>
    </xf>
    <xf numFmtId="49" fontId="4" fillId="0" borderId="2" xfId="0" applyNumberFormat="1" applyFont="1" applyFill="1" applyBorder="1" applyAlignment="1">
      <alignment horizontal="center" vertical="top"/>
    </xf>
    <xf numFmtId="0" fontId="4" fillId="2" borderId="0" xfId="0" applyFont="1" applyFill="1" applyBorder="1" applyAlignment="1">
      <alignment horizontal="center" vertical="top"/>
    </xf>
    <xf numFmtId="49" fontId="3" fillId="0" borderId="0" xfId="0" applyNumberFormat="1" applyFont="1" applyBorder="1" applyAlignment="1">
      <alignment horizontal="center" vertical="top"/>
    </xf>
    <xf numFmtId="49" fontId="4" fillId="0" borderId="2" xfId="0" applyNumberFormat="1" applyFont="1" applyBorder="1" applyAlignment="1" applyProtection="1">
      <alignment horizontal="left" vertical="top" wrapText="1"/>
    </xf>
    <xf numFmtId="0" fontId="4" fillId="0" borderId="2" xfId="0" applyFont="1" applyFill="1" applyBorder="1" applyAlignment="1">
      <alignment horizontal="center" wrapText="1" readingOrder="1"/>
    </xf>
    <xf numFmtId="164" fontId="5" fillId="0" borderId="2" xfId="0" applyNumberFormat="1" applyFont="1" applyFill="1" applyBorder="1" applyAlignment="1">
      <alignment horizontal="right" vertical="center"/>
    </xf>
    <xf numFmtId="164" fontId="2" fillId="2" borderId="2" xfId="0" applyNumberFormat="1" applyFont="1" applyFill="1" applyBorder="1" applyAlignment="1">
      <alignment horizontal="right" vertical="center"/>
    </xf>
    <xf numFmtId="164" fontId="2" fillId="0" borderId="2" xfId="0" applyNumberFormat="1" applyFont="1" applyBorder="1" applyAlignment="1">
      <alignment vertical="center"/>
    </xf>
    <xf numFmtId="164" fontId="5" fillId="2" borderId="2" xfId="0" applyNumberFormat="1" applyFont="1" applyFill="1" applyBorder="1" applyAlignment="1">
      <alignment horizontal="right" vertical="center"/>
    </xf>
    <xf numFmtId="164" fontId="5" fillId="0" borderId="2" xfId="0" applyNumberFormat="1" applyFont="1" applyBorder="1" applyAlignment="1">
      <alignment vertical="center"/>
    </xf>
    <xf numFmtId="164" fontId="5" fillId="0" borderId="2" xfId="0" applyNumberFormat="1" applyFont="1" applyBorder="1" applyAlignment="1">
      <alignment horizontal="right" vertical="center"/>
    </xf>
    <xf numFmtId="164" fontId="4" fillId="2" borderId="2" xfId="0" applyNumberFormat="1" applyFont="1" applyFill="1" applyBorder="1" applyAlignment="1">
      <alignment horizontal="right" vertical="center"/>
    </xf>
    <xf numFmtId="164" fontId="4" fillId="0" borderId="2" xfId="0" applyNumberFormat="1" applyFont="1" applyBorder="1" applyAlignment="1">
      <alignment vertical="center"/>
    </xf>
    <xf numFmtId="164" fontId="4" fillId="0" borderId="2" xfId="0" applyNumberFormat="1" applyFont="1" applyFill="1" applyBorder="1" applyAlignment="1">
      <alignment horizontal="right" vertical="center"/>
    </xf>
    <xf numFmtId="164" fontId="4" fillId="0" borderId="2" xfId="0" applyNumberFormat="1" applyFont="1" applyBorder="1" applyAlignment="1">
      <alignment horizontal="right" vertical="center"/>
    </xf>
    <xf numFmtId="164" fontId="4" fillId="0" borderId="2" xfId="0" applyNumberFormat="1" applyFont="1" applyBorder="1"/>
    <xf numFmtId="164" fontId="4" fillId="2" borderId="2" xfId="0" applyNumberFormat="1" applyFont="1" applyFill="1" applyBorder="1" applyAlignment="1">
      <alignment horizontal="right" vertical="center" wrapText="1"/>
    </xf>
    <xf numFmtId="164" fontId="4" fillId="2" borderId="8" xfId="0" applyNumberFormat="1" applyFont="1" applyFill="1" applyBorder="1" applyAlignment="1">
      <alignment horizontal="right" vertical="center"/>
    </xf>
    <xf numFmtId="164" fontId="4" fillId="2" borderId="1" xfId="0" applyNumberFormat="1" applyFont="1" applyFill="1" applyBorder="1" applyAlignment="1">
      <alignment horizontal="right" vertical="center" wrapText="1"/>
    </xf>
    <xf numFmtId="164" fontId="4" fillId="2" borderId="5" xfId="0" applyNumberFormat="1" applyFont="1" applyFill="1" applyBorder="1" applyAlignment="1">
      <alignment horizontal="right" vertical="center" wrapText="1"/>
    </xf>
    <xf numFmtId="0" fontId="4" fillId="0" borderId="2" xfId="0" applyNumberFormat="1" applyFont="1" applyBorder="1" applyAlignment="1" applyProtection="1">
      <alignment horizontal="left" vertical="top" wrapText="1"/>
    </xf>
    <xf numFmtId="0" fontId="4" fillId="0" borderId="2" xfId="0" applyNumberFormat="1" applyFont="1" applyFill="1" applyBorder="1" applyAlignment="1">
      <alignment vertical="top" wrapText="1"/>
    </xf>
    <xf numFmtId="164" fontId="4" fillId="0" borderId="2" xfId="0" applyNumberFormat="1" applyFont="1" applyFill="1" applyBorder="1" applyAlignment="1">
      <alignment vertical="center"/>
    </xf>
    <xf numFmtId="164" fontId="5" fillId="2" borderId="8" xfId="0" applyNumberFormat="1" applyFont="1" applyFill="1" applyBorder="1" applyAlignment="1">
      <alignment horizontal="right" vertical="center"/>
    </xf>
    <xf numFmtId="164" fontId="4" fillId="0" borderId="8" xfId="0" applyNumberFormat="1" applyFont="1" applyFill="1" applyBorder="1" applyAlignment="1">
      <alignment horizontal="right" vertical="center"/>
    </xf>
    <xf numFmtId="164" fontId="5" fillId="0" borderId="8" xfId="0" applyNumberFormat="1" applyFont="1" applyBorder="1" applyAlignment="1">
      <alignment horizontal="right" vertical="center"/>
    </xf>
    <xf numFmtId="164" fontId="4" fillId="0" borderId="8" xfId="0" applyNumberFormat="1" applyFont="1" applyBorder="1" applyAlignment="1">
      <alignment vertical="center"/>
    </xf>
    <xf numFmtId="164" fontId="4" fillId="0" borderId="8" xfId="0" applyNumberFormat="1" applyFont="1" applyFill="1" applyBorder="1" applyAlignment="1">
      <alignment vertical="center"/>
    </xf>
    <xf numFmtId="164" fontId="4" fillId="0" borderId="8" xfId="0" applyNumberFormat="1" applyFont="1" applyBorder="1" applyAlignment="1">
      <alignment horizontal="right" vertical="center"/>
    </xf>
    <xf numFmtId="164" fontId="2" fillId="2" borderId="8" xfId="0" applyNumberFormat="1" applyFont="1" applyFill="1" applyBorder="1" applyAlignment="1">
      <alignment horizontal="right" vertical="center"/>
    </xf>
    <xf numFmtId="164" fontId="5" fillId="0" borderId="8" xfId="0" applyNumberFormat="1" applyFont="1" applyFill="1" applyBorder="1" applyAlignment="1">
      <alignment horizontal="right" vertical="center"/>
    </xf>
    <xf numFmtId="49" fontId="5" fillId="0" borderId="2" xfId="0" applyNumberFormat="1" applyFont="1" applyBorder="1" applyAlignment="1" applyProtection="1">
      <alignment horizontal="left" vertical="center" wrapText="1"/>
    </xf>
    <xf numFmtId="165" fontId="4" fillId="0" borderId="2" xfId="0" applyNumberFormat="1" applyFont="1" applyBorder="1" applyAlignment="1" applyProtection="1">
      <alignment horizontal="left" vertical="center" wrapText="1"/>
    </xf>
    <xf numFmtId="49" fontId="4" fillId="0" borderId="2" xfId="0" applyNumberFormat="1" applyFont="1" applyFill="1" applyBorder="1" applyAlignment="1" applyProtection="1">
      <alignment horizontal="left" vertical="top" wrapText="1"/>
    </xf>
    <xf numFmtId="165" fontId="4" fillId="0" borderId="2" xfId="0" applyNumberFormat="1" applyFont="1" applyFill="1" applyBorder="1" applyAlignment="1" applyProtection="1">
      <alignment horizontal="left" vertical="top" wrapText="1"/>
    </xf>
    <xf numFmtId="165" fontId="4" fillId="0" borderId="2" xfId="0" applyNumberFormat="1" applyFont="1" applyBorder="1" applyAlignment="1" applyProtection="1">
      <alignment horizontal="left" vertical="top" wrapText="1"/>
    </xf>
    <xf numFmtId="49" fontId="2" fillId="0" borderId="2" xfId="0" applyNumberFormat="1" applyFont="1" applyBorder="1" applyAlignment="1" applyProtection="1">
      <alignment horizontal="left" vertical="center" wrapText="1"/>
    </xf>
    <xf numFmtId="0" fontId="5" fillId="0" borderId="0" xfId="0" applyFont="1" applyAlignment="1">
      <alignment wrapText="1"/>
    </xf>
    <xf numFmtId="164" fontId="4" fillId="0" borderId="2" xfId="0" applyNumberFormat="1" applyFont="1" applyFill="1" applyBorder="1" applyAlignment="1">
      <alignment vertical="top" wrapText="1"/>
    </xf>
    <xf numFmtId="164" fontId="4" fillId="0" borderId="2" xfId="0" applyNumberFormat="1" applyFont="1" applyFill="1" applyBorder="1" applyAlignment="1">
      <alignment horizontal="right" vertical="center" wrapText="1"/>
    </xf>
    <xf numFmtId="164" fontId="5" fillId="0" borderId="2" xfId="0" applyNumberFormat="1" applyFont="1" applyBorder="1" applyAlignment="1" applyProtection="1">
      <alignment horizontal="right" vertical="center" wrapText="1"/>
    </xf>
    <xf numFmtId="164" fontId="4" fillId="0" borderId="2" xfId="0" applyNumberFormat="1" applyFont="1" applyBorder="1" applyAlignment="1" applyProtection="1">
      <alignment horizontal="right" vertical="center" wrapText="1"/>
    </xf>
    <xf numFmtId="164" fontId="4" fillId="0" borderId="2" xfId="0" applyNumberFormat="1" applyFont="1" applyFill="1" applyBorder="1" applyAlignment="1" applyProtection="1">
      <alignment horizontal="right" vertical="center" wrapText="1"/>
    </xf>
    <xf numFmtId="164" fontId="4" fillId="0" borderId="2" xfId="1" applyNumberFormat="1" applyFont="1" applyFill="1" applyBorder="1" applyAlignment="1">
      <alignment horizontal="right" vertical="center" wrapText="1"/>
    </xf>
    <xf numFmtId="164" fontId="4" fillId="3" borderId="2" xfId="0" applyNumberFormat="1" applyFont="1" applyFill="1" applyBorder="1" applyAlignment="1">
      <alignment horizontal="right" vertical="center" wrapText="1"/>
    </xf>
    <xf numFmtId="164" fontId="4" fillId="0" borderId="8" xfId="0" applyNumberFormat="1" applyFont="1" applyBorder="1" applyAlignment="1" applyProtection="1">
      <alignment horizontal="right" vertical="center" wrapText="1"/>
    </xf>
    <xf numFmtId="0" fontId="5" fillId="2" borderId="2" xfId="0" applyNumberFormat="1" applyFont="1" applyFill="1" applyBorder="1" applyAlignment="1">
      <alignment vertical="center" wrapText="1"/>
    </xf>
    <xf numFmtId="0" fontId="4" fillId="2" borderId="2" xfId="0" applyNumberFormat="1" applyFont="1" applyFill="1" applyBorder="1" applyAlignment="1">
      <alignment horizontal="justify" vertical="top" wrapText="1"/>
    </xf>
    <xf numFmtId="0" fontId="3" fillId="0" borderId="2" xfId="0" applyFont="1" applyBorder="1"/>
    <xf numFmtId="0" fontId="4" fillId="0" borderId="2" xfId="0" applyFont="1" applyFill="1" applyBorder="1" applyAlignment="1">
      <alignment vertical="top" wrapText="1"/>
    </xf>
    <xf numFmtId="0" fontId="4" fillId="0" borderId="2" xfId="0" applyNumberFormat="1" applyFont="1" applyFill="1" applyBorder="1" applyAlignment="1">
      <alignment horizontal="justify" vertical="top" wrapText="1"/>
    </xf>
    <xf numFmtId="0" fontId="4" fillId="0" borderId="2" xfId="0" applyNumberFormat="1" applyFont="1" applyFill="1" applyBorder="1" applyAlignment="1" applyProtection="1">
      <alignment horizontal="left" vertical="top" wrapText="1"/>
    </xf>
    <xf numFmtId="0" fontId="5" fillId="0" borderId="2" xfId="0" applyFont="1" applyBorder="1" applyAlignment="1">
      <alignment vertical="center"/>
    </xf>
    <xf numFmtId="49" fontId="4" fillId="0" borderId="2" xfId="0" applyNumberFormat="1" applyFont="1" applyFill="1" applyBorder="1" applyAlignment="1" applyProtection="1">
      <alignment horizontal="left" vertical="center" wrapText="1"/>
    </xf>
    <xf numFmtId="49" fontId="5" fillId="0" borderId="2" xfId="0" applyNumberFormat="1" applyFont="1" applyBorder="1" applyAlignment="1" applyProtection="1">
      <alignment horizontal="left" vertical="top" wrapText="1"/>
    </xf>
    <xf numFmtId="0" fontId="5" fillId="2" borderId="3" xfId="0" applyNumberFormat="1" applyFont="1" applyFill="1" applyBorder="1" applyAlignment="1">
      <alignment horizontal="center" textRotation="90" wrapText="1"/>
    </xf>
    <xf numFmtId="0" fontId="6" fillId="2" borderId="5" xfId="0" applyFont="1" applyFill="1" applyBorder="1" applyAlignment="1">
      <alignment horizontal="center" textRotation="90" wrapText="1"/>
    </xf>
    <xf numFmtId="0" fontId="2" fillId="2" borderId="3" xfId="0" applyNumberFormat="1" applyFont="1" applyFill="1" applyBorder="1" applyAlignment="1">
      <alignment horizontal="center" vertical="center" wrapText="1"/>
    </xf>
    <xf numFmtId="0" fontId="2" fillId="2" borderId="4" xfId="0" quotePrefix="1" applyNumberFormat="1" applyFont="1" applyFill="1" applyBorder="1" applyAlignment="1">
      <alignment horizontal="center" vertical="center" wrapText="1"/>
    </xf>
    <xf numFmtId="0" fontId="2" fillId="2" borderId="5" xfId="0" quotePrefix="1" applyNumberFormat="1" applyFont="1" applyFill="1" applyBorder="1" applyAlignment="1">
      <alignment horizontal="center" vertical="center" wrapText="1"/>
    </xf>
    <xf numFmtId="0" fontId="3" fillId="0" borderId="0" xfId="0" applyFont="1" applyFill="1" applyAlignment="1">
      <alignment horizontal="right" vertical="center" wrapText="1"/>
    </xf>
    <xf numFmtId="164" fontId="3" fillId="0" borderId="0" xfId="0" applyNumberFormat="1" applyFont="1" applyAlignment="1">
      <alignment horizontal="center" wrapText="1"/>
    </xf>
    <xf numFmtId="0" fontId="5" fillId="2" borderId="2" xfId="0" applyFont="1" applyFill="1" applyBorder="1" applyAlignment="1">
      <alignment horizontal="center" textRotation="90" wrapText="1"/>
    </xf>
    <xf numFmtId="49" fontId="5" fillId="2" borderId="6" xfId="0" applyNumberFormat="1" applyFont="1" applyFill="1" applyBorder="1" applyAlignment="1">
      <alignment horizontal="center" vertical="center" wrapText="1"/>
    </xf>
    <xf numFmtId="49" fontId="5" fillId="2" borderId="7" xfId="0" quotePrefix="1" applyNumberFormat="1" applyFont="1" applyFill="1" applyBorder="1" applyAlignment="1">
      <alignment horizontal="center" vertical="center" wrapText="1"/>
    </xf>
    <xf numFmtId="49" fontId="5" fillId="2" borderId="8" xfId="0" quotePrefix="1" applyNumberFormat="1" applyFont="1" applyFill="1" applyBorder="1" applyAlignment="1">
      <alignment horizontal="center" vertical="center" wrapText="1"/>
    </xf>
    <xf numFmtId="0" fontId="2" fillId="2" borderId="3" xfId="0" quotePrefix="1" applyNumberFormat="1"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5" xfId="0" applyFont="1" applyFill="1" applyBorder="1" applyAlignment="1">
      <alignment wrapText="1"/>
    </xf>
    <xf numFmtId="0" fontId="5" fillId="2" borderId="3" xfId="0" applyFont="1" applyFill="1" applyBorder="1" applyAlignment="1">
      <alignment horizontal="center" textRotation="90" wrapText="1"/>
    </xf>
    <xf numFmtId="0" fontId="5" fillId="2" borderId="5" xfId="0" applyFont="1" applyFill="1" applyBorder="1" applyAlignment="1">
      <alignment horizontal="center" textRotation="90" wrapText="1"/>
    </xf>
    <xf numFmtId="49" fontId="5" fillId="2" borderId="2" xfId="0" applyNumberFormat="1" applyFont="1" applyFill="1" applyBorder="1" applyAlignment="1">
      <alignment horizontal="center" textRotation="90" wrapText="1"/>
    </xf>
    <xf numFmtId="0" fontId="1" fillId="2" borderId="2" xfId="0" applyFont="1" applyFill="1" applyBorder="1" applyAlignment="1">
      <alignment horizontal="center" textRotation="90" wrapText="1"/>
    </xf>
    <xf numFmtId="166" fontId="2" fillId="2" borderId="9" xfId="0" applyNumberFormat="1" applyFont="1" applyFill="1" applyBorder="1" applyAlignment="1">
      <alignment horizontal="center" vertical="center" wrapText="1"/>
    </xf>
    <xf numFmtId="166" fontId="2" fillId="2" borderId="10" xfId="0" applyNumberFormat="1" applyFont="1" applyFill="1" applyBorder="1" applyAlignment="1">
      <alignment horizontal="center" vertical="center" wrapText="1"/>
    </xf>
    <xf numFmtId="166" fontId="2" fillId="2" borderId="1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64" fontId="2" fillId="0" borderId="2" xfId="0" applyNumberFormat="1" applyFont="1" applyBorder="1" applyAlignment="1">
      <alignment horizontal="center" vertical="center" wrapText="1"/>
    </xf>
  </cellXfs>
  <cellStyles count="2">
    <cellStyle name="Обычный" xfId="0" builtinId="0"/>
    <cellStyle name="Обычный_Лист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9"/>
  <sheetViews>
    <sheetView tabSelected="1" workbookViewId="0">
      <selection activeCell="K1" sqref="K1:N1"/>
    </sheetView>
  </sheetViews>
  <sheetFormatPr defaultRowHeight="12.75" x14ac:dyDescent="0.2"/>
  <cols>
    <col min="1" max="1" width="3.42578125" style="2" customWidth="1"/>
    <col min="2" max="2" width="3.85546875" style="11" customWidth="1"/>
    <col min="3" max="3" width="2" style="11" customWidth="1"/>
    <col min="4" max="4" width="3.140625" style="11" customWidth="1"/>
    <col min="5" max="5" width="3.28515625" style="11" customWidth="1"/>
    <col min="6" max="6" width="4" style="11" customWidth="1"/>
    <col min="7" max="7" width="3.42578125" style="11" customWidth="1"/>
    <col min="8" max="8" width="4.5703125" style="11" customWidth="1"/>
    <col min="9" max="9" width="3.85546875" style="11" customWidth="1"/>
    <col min="10" max="10" width="61.42578125" style="12" customWidth="1"/>
    <col min="11" max="11" width="12" style="12" customWidth="1"/>
    <col min="12" max="12" width="12" style="13" customWidth="1"/>
    <col min="13" max="13" width="11.5703125" style="9" customWidth="1"/>
    <col min="14" max="14" width="10.85546875" style="9" customWidth="1"/>
    <col min="15" max="16384" width="9.140625" style="9"/>
  </cols>
  <sheetData>
    <row r="1" spans="1:16" ht="56.25" customHeight="1" x14ac:dyDescent="0.2">
      <c r="K1" s="96" t="s">
        <v>325</v>
      </c>
      <c r="L1" s="96"/>
      <c r="M1" s="96"/>
      <c r="N1" s="96"/>
    </row>
    <row r="3" spans="1:16" s="1" customFormat="1" ht="9" customHeight="1" x14ac:dyDescent="0.2">
      <c r="A3" s="3"/>
      <c r="B3" s="5"/>
      <c r="C3" s="5"/>
      <c r="D3" s="5"/>
      <c r="E3" s="5"/>
      <c r="F3" s="5"/>
      <c r="G3" s="5"/>
      <c r="H3" s="5"/>
      <c r="I3" s="5"/>
      <c r="J3" s="6"/>
      <c r="K3" s="6"/>
      <c r="L3" s="7"/>
      <c r="M3" s="1" t="s">
        <v>217</v>
      </c>
    </row>
    <row r="4" spans="1:16" s="1" customFormat="1" ht="3" hidden="1" customHeight="1" x14ac:dyDescent="0.2">
      <c r="A4" s="4"/>
      <c r="B4" s="5"/>
      <c r="C4" s="5"/>
      <c r="D4" s="5"/>
      <c r="E4" s="5"/>
      <c r="F4" s="5"/>
      <c r="G4" s="5"/>
      <c r="H4" s="5"/>
      <c r="I4" s="5"/>
      <c r="J4" s="6"/>
      <c r="K4" s="6"/>
      <c r="L4" s="7"/>
    </row>
    <row r="5" spans="1:16" s="1" customFormat="1" ht="13.5" hidden="1" customHeight="1" x14ac:dyDescent="0.2">
      <c r="A5" s="4"/>
      <c r="B5" s="5"/>
      <c r="C5" s="5"/>
      <c r="D5" s="5"/>
      <c r="E5" s="5"/>
      <c r="F5" s="5"/>
      <c r="G5" s="5"/>
      <c r="H5" s="5"/>
      <c r="I5" s="5"/>
      <c r="J5" s="6"/>
      <c r="K5" s="6"/>
      <c r="L5" s="97"/>
    </row>
    <row r="6" spans="1:16" s="1" customFormat="1" ht="13.5" hidden="1" customHeight="1" x14ac:dyDescent="0.2">
      <c r="A6" s="4"/>
      <c r="B6" s="5"/>
      <c r="C6" s="5"/>
      <c r="D6" s="5"/>
      <c r="E6" s="5"/>
      <c r="F6" s="5"/>
      <c r="G6" s="5"/>
      <c r="H6" s="5"/>
      <c r="I6" s="5"/>
      <c r="J6" s="6"/>
      <c r="K6" s="6"/>
      <c r="L6" s="97"/>
    </row>
    <row r="7" spans="1:16" s="1" customFormat="1" ht="21.75" hidden="1" customHeight="1" x14ac:dyDescent="0.2">
      <c r="A7" s="4"/>
      <c r="B7" s="5"/>
      <c r="C7" s="5"/>
      <c r="D7" s="5"/>
      <c r="E7" s="5"/>
      <c r="F7" s="5"/>
      <c r="G7" s="5"/>
      <c r="H7" s="5"/>
      <c r="I7" s="5"/>
      <c r="J7" s="6"/>
      <c r="K7" s="6"/>
      <c r="L7" s="8"/>
    </row>
    <row r="8" spans="1:16" s="1" customFormat="1" ht="13.5" hidden="1" customHeight="1" x14ac:dyDescent="0.2">
      <c r="A8" s="4"/>
      <c r="B8" s="5"/>
      <c r="C8" s="5"/>
      <c r="D8" s="5"/>
      <c r="E8" s="5"/>
      <c r="F8" s="5"/>
      <c r="G8" s="5"/>
      <c r="H8" s="5"/>
      <c r="I8" s="5"/>
      <c r="J8" s="6"/>
      <c r="K8" s="6"/>
      <c r="L8" s="8"/>
    </row>
    <row r="9" spans="1:16" s="1" customFormat="1" ht="22.5" customHeight="1" x14ac:dyDescent="0.2">
      <c r="A9" s="112" t="s">
        <v>306</v>
      </c>
      <c r="B9" s="112"/>
      <c r="C9" s="112"/>
      <c r="D9" s="112"/>
      <c r="E9" s="112"/>
      <c r="F9" s="112"/>
      <c r="G9" s="112"/>
      <c r="H9" s="112"/>
      <c r="I9" s="112"/>
      <c r="J9" s="112"/>
      <c r="K9" s="112"/>
      <c r="L9" s="112"/>
      <c r="N9" s="73" t="s">
        <v>295</v>
      </c>
    </row>
    <row r="10" spans="1:16" s="1" customFormat="1" ht="21" customHeight="1" x14ac:dyDescent="0.2">
      <c r="A10" s="98" t="s">
        <v>24</v>
      </c>
      <c r="B10" s="99" t="s">
        <v>61</v>
      </c>
      <c r="C10" s="100"/>
      <c r="D10" s="100"/>
      <c r="E10" s="100"/>
      <c r="F10" s="100"/>
      <c r="G10" s="100"/>
      <c r="H10" s="100"/>
      <c r="I10" s="101"/>
      <c r="J10" s="102" t="s">
        <v>62</v>
      </c>
      <c r="K10" s="93" t="s">
        <v>291</v>
      </c>
      <c r="L10" s="109" t="s">
        <v>292</v>
      </c>
      <c r="M10" s="116" t="s">
        <v>293</v>
      </c>
      <c r="N10" s="113" t="s">
        <v>294</v>
      </c>
    </row>
    <row r="11" spans="1:16" s="1" customFormat="1" ht="45.75" customHeight="1" x14ac:dyDescent="0.2">
      <c r="A11" s="98"/>
      <c r="B11" s="105" t="s">
        <v>25</v>
      </c>
      <c r="C11" s="107" t="s">
        <v>23</v>
      </c>
      <c r="D11" s="91" t="s">
        <v>63</v>
      </c>
      <c r="E11" s="91" t="s">
        <v>64</v>
      </c>
      <c r="F11" s="91" t="s">
        <v>65</v>
      </c>
      <c r="G11" s="91" t="s">
        <v>66</v>
      </c>
      <c r="H11" s="91" t="s">
        <v>67</v>
      </c>
      <c r="I11" s="91" t="s">
        <v>68</v>
      </c>
      <c r="J11" s="103"/>
      <c r="K11" s="94"/>
      <c r="L11" s="110"/>
      <c r="M11" s="116"/>
      <c r="N11" s="114"/>
    </row>
    <row r="12" spans="1:16" s="1" customFormat="1" ht="57.75" customHeight="1" x14ac:dyDescent="0.2">
      <c r="A12" s="98"/>
      <c r="B12" s="106"/>
      <c r="C12" s="108"/>
      <c r="D12" s="92"/>
      <c r="E12" s="92"/>
      <c r="F12" s="92"/>
      <c r="G12" s="92"/>
      <c r="H12" s="92"/>
      <c r="I12" s="92"/>
      <c r="J12" s="104"/>
      <c r="K12" s="95"/>
      <c r="L12" s="111" t="s">
        <v>26</v>
      </c>
      <c r="M12" s="116" t="s">
        <v>26</v>
      </c>
      <c r="N12" s="115"/>
    </row>
    <row r="13" spans="1:16" x14ac:dyDescent="0.2">
      <c r="A13" s="40">
        <v>1</v>
      </c>
      <c r="B13" s="14" t="s">
        <v>27</v>
      </c>
      <c r="C13" s="14" t="s">
        <v>29</v>
      </c>
      <c r="D13" s="14" t="s">
        <v>28</v>
      </c>
      <c r="E13" s="14" t="s">
        <v>28</v>
      </c>
      <c r="F13" s="14" t="s">
        <v>27</v>
      </c>
      <c r="G13" s="14" t="s">
        <v>28</v>
      </c>
      <c r="H13" s="14" t="s">
        <v>30</v>
      </c>
      <c r="I13" s="14" t="s">
        <v>27</v>
      </c>
      <c r="J13" s="15" t="s">
        <v>31</v>
      </c>
      <c r="K13" s="42">
        <f>K15+K18+K26+K38+K45+K51+K55+K66+K70+K104</f>
        <v>78082.905999999988</v>
      </c>
      <c r="L13" s="42">
        <f>L15+L18+L26+L38+L45+L51+L55+L66+L70+L104</f>
        <v>78082.905999999988</v>
      </c>
      <c r="M13" s="42">
        <f>M15+M18+M26+M38+M45+M51+M55+M66+M70+M104+M41</f>
        <v>17193.266540000004</v>
      </c>
      <c r="N13" s="43">
        <f t="shared" ref="N13:N54" si="0">M13/L13*100</f>
        <v>22.019245210981271</v>
      </c>
    </row>
    <row r="14" spans="1:16" s="10" customFormat="1" x14ac:dyDescent="0.2">
      <c r="A14" s="40">
        <v>2</v>
      </c>
      <c r="B14" s="14" t="s">
        <v>27</v>
      </c>
      <c r="C14" s="14" t="s">
        <v>29</v>
      </c>
      <c r="D14" s="14" t="s">
        <v>33</v>
      </c>
      <c r="E14" s="14" t="s">
        <v>28</v>
      </c>
      <c r="F14" s="14" t="s">
        <v>27</v>
      </c>
      <c r="G14" s="14" t="s">
        <v>28</v>
      </c>
      <c r="H14" s="14" t="s">
        <v>30</v>
      </c>
      <c r="I14" s="14" t="s">
        <v>27</v>
      </c>
      <c r="J14" s="15" t="s">
        <v>34</v>
      </c>
      <c r="K14" s="44">
        <f>K15+K18</f>
        <v>53805.799999999996</v>
      </c>
      <c r="L14" s="44">
        <f>L15+L18</f>
        <v>53805.799999999996</v>
      </c>
      <c r="M14" s="44">
        <f>M15+M18</f>
        <v>9755.9455600000001</v>
      </c>
      <c r="N14" s="45">
        <f t="shared" si="0"/>
        <v>18.131773080225553</v>
      </c>
    </row>
    <row r="15" spans="1:16" s="10" customFormat="1" x14ac:dyDescent="0.2">
      <c r="A15" s="40">
        <v>3</v>
      </c>
      <c r="B15" s="14" t="s">
        <v>32</v>
      </c>
      <c r="C15" s="14" t="s">
        <v>29</v>
      </c>
      <c r="D15" s="14" t="s">
        <v>33</v>
      </c>
      <c r="E15" s="14" t="s">
        <v>33</v>
      </c>
      <c r="F15" s="14" t="s">
        <v>27</v>
      </c>
      <c r="G15" s="14" t="s">
        <v>28</v>
      </c>
      <c r="H15" s="14" t="s">
        <v>30</v>
      </c>
      <c r="I15" s="14" t="s">
        <v>35</v>
      </c>
      <c r="J15" s="15" t="s">
        <v>36</v>
      </c>
      <c r="K15" s="44">
        <f t="shared" ref="K15:M16" si="1">K16</f>
        <v>103.2</v>
      </c>
      <c r="L15" s="44">
        <f t="shared" si="1"/>
        <v>103.2</v>
      </c>
      <c r="M15" s="46">
        <f t="shared" si="1"/>
        <v>73.686880000000002</v>
      </c>
      <c r="N15" s="45">
        <f t="shared" si="0"/>
        <v>71.402015503875973</v>
      </c>
      <c r="O15" s="21"/>
      <c r="P15" s="21"/>
    </row>
    <row r="16" spans="1:16" s="10" customFormat="1" ht="25.5" customHeight="1" x14ac:dyDescent="0.2">
      <c r="A16" s="40">
        <v>4</v>
      </c>
      <c r="B16" s="16" t="s">
        <v>32</v>
      </c>
      <c r="C16" s="16" t="s">
        <v>29</v>
      </c>
      <c r="D16" s="16" t="s">
        <v>33</v>
      </c>
      <c r="E16" s="16" t="s">
        <v>33</v>
      </c>
      <c r="F16" s="16" t="s">
        <v>37</v>
      </c>
      <c r="G16" s="16" t="s">
        <v>28</v>
      </c>
      <c r="H16" s="16" t="s">
        <v>30</v>
      </c>
      <c r="I16" s="16" t="s">
        <v>35</v>
      </c>
      <c r="J16" s="57" t="s">
        <v>257</v>
      </c>
      <c r="K16" s="74">
        <f t="shared" si="1"/>
        <v>103.2</v>
      </c>
      <c r="L16" s="53">
        <f t="shared" si="1"/>
        <v>103.2</v>
      </c>
      <c r="M16" s="48">
        <f t="shared" si="1"/>
        <v>73.686880000000002</v>
      </c>
      <c r="N16" s="48">
        <f t="shared" si="0"/>
        <v>71.402015503875973</v>
      </c>
      <c r="O16" s="21"/>
      <c r="P16" s="21"/>
    </row>
    <row r="17" spans="1:16" ht="90" x14ac:dyDescent="0.2">
      <c r="A17" s="40">
        <v>5</v>
      </c>
      <c r="B17" s="16" t="s">
        <v>32</v>
      </c>
      <c r="C17" s="16" t="s">
        <v>29</v>
      </c>
      <c r="D17" s="16" t="s">
        <v>33</v>
      </c>
      <c r="E17" s="16" t="s">
        <v>33</v>
      </c>
      <c r="F17" s="16" t="s">
        <v>39</v>
      </c>
      <c r="G17" s="16" t="s">
        <v>38</v>
      </c>
      <c r="H17" s="16" t="s">
        <v>30</v>
      </c>
      <c r="I17" s="16" t="s">
        <v>35</v>
      </c>
      <c r="J17" s="57" t="s">
        <v>256</v>
      </c>
      <c r="K17" s="75">
        <v>103.2</v>
      </c>
      <c r="L17" s="53">
        <v>103.2</v>
      </c>
      <c r="M17" s="48">
        <v>73.686880000000002</v>
      </c>
      <c r="N17" s="48">
        <f t="shared" si="0"/>
        <v>71.402015503875973</v>
      </c>
      <c r="O17" s="21"/>
      <c r="P17" s="22"/>
    </row>
    <row r="18" spans="1:16" s="10" customFormat="1" x14ac:dyDescent="0.2">
      <c r="A18" s="40">
        <v>6</v>
      </c>
      <c r="B18" s="14" t="s">
        <v>32</v>
      </c>
      <c r="C18" s="14" t="s">
        <v>29</v>
      </c>
      <c r="D18" s="14" t="s">
        <v>33</v>
      </c>
      <c r="E18" s="14" t="s">
        <v>38</v>
      </c>
      <c r="F18" s="14" t="s">
        <v>27</v>
      </c>
      <c r="G18" s="14" t="s">
        <v>33</v>
      </c>
      <c r="H18" s="14" t="s">
        <v>30</v>
      </c>
      <c r="I18" s="14" t="s">
        <v>35</v>
      </c>
      <c r="J18" s="15" t="s">
        <v>40</v>
      </c>
      <c r="K18" s="59">
        <f>K19+K21+K20+K22</f>
        <v>53702.6</v>
      </c>
      <c r="L18" s="44">
        <f>L19+L21+L20+L22+L25+L23+L24</f>
        <v>53702.6</v>
      </c>
      <c r="M18" s="44">
        <f>M19+M21+M20+M22+M25+M23+M24</f>
        <v>9682.2586800000008</v>
      </c>
      <c r="N18" s="45">
        <f t="shared" si="0"/>
        <v>18.029403939474069</v>
      </c>
      <c r="O18" s="21"/>
      <c r="P18" s="21"/>
    </row>
    <row r="19" spans="1:16" s="10" customFormat="1" ht="69" customHeight="1" x14ac:dyDescent="0.2">
      <c r="A19" s="40">
        <v>7</v>
      </c>
      <c r="B19" s="16" t="s">
        <v>32</v>
      </c>
      <c r="C19" s="16" t="s">
        <v>29</v>
      </c>
      <c r="D19" s="16" t="s">
        <v>33</v>
      </c>
      <c r="E19" s="16" t="s">
        <v>38</v>
      </c>
      <c r="F19" s="16" t="s">
        <v>37</v>
      </c>
      <c r="G19" s="16" t="s">
        <v>33</v>
      </c>
      <c r="H19" s="16" t="s">
        <v>30</v>
      </c>
      <c r="I19" s="16" t="s">
        <v>35</v>
      </c>
      <c r="J19" s="85" t="s">
        <v>258</v>
      </c>
      <c r="K19" s="75">
        <v>53151.1</v>
      </c>
      <c r="L19" s="53">
        <v>53151.1</v>
      </c>
      <c r="M19" s="48">
        <v>7430.0119800000002</v>
      </c>
      <c r="N19" s="48">
        <f t="shared" si="0"/>
        <v>13.979037084839261</v>
      </c>
      <c r="O19" s="21"/>
      <c r="P19" s="21"/>
    </row>
    <row r="20" spans="1:16" s="10" customFormat="1" ht="58.5" customHeight="1" x14ac:dyDescent="0.2">
      <c r="A20" s="40">
        <v>8</v>
      </c>
      <c r="B20" s="16" t="s">
        <v>32</v>
      </c>
      <c r="C20" s="16" t="s">
        <v>29</v>
      </c>
      <c r="D20" s="16" t="s">
        <v>33</v>
      </c>
      <c r="E20" s="16" t="s">
        <v>38</v>
      </c>
      <c r="F20" s="16" t="s">
        <v>41</v>
      </c>
      <c r="G20" s="16" t="s">
        <v>33</v>
      </c>
      <c r="H20" s="16" t="s">
        <v>30</v>
      </c>
      <c r="I20" s="16" t="s">
        <v>35</v>
      </c>
      <c r="J20" s="86" t="s">
        <v>259</v>
      </c>
      <c r="K20" s="75">
        <v>53.1</v>
      </c>
      <c r="L20" s="60">
        <v>53.1</v>
      </c>
      <c r="M20" s="48">
        <v>4.3499999999999997E-3</v>
      </c>
      <c r="N20" s="48">
        <f t="shared" si="0"/>
        <v>8.1920903954802241E-3</v>
      </c>
      <c r="O20" s="21"/>
      <c r="P20" s="21"/>
    </row>
    <row r="21" spans="1:16" ht="47.25" customHeight="1" x14ac:dyDescent="0.2">
      <c r="A21" s="40">
        <v>9</v>
      </c>
      <c r="B21" s="16" t="s">
        <v>32</v>
      </c>
      <c r="C21" s="16" t="s">
        <v>29</v>
      </c>
      <c r="D21" s="16" t="s">
        <v>33</v>
      </c>
      <c r="E21" s="16" t="s">
        <v>38</v>
      </c>
      <c r="F21" s="16" t="s">
        <v>42</v>
      </c>
      <c r="G21" s="16" t="s">
        <v>33</v>
      </c>
      <c r="H21" s="16" t="s">
        <v>30</v>
      </c>
      <c r="I21" s="16" t="s">
        <v>35</v>
      </c>
      <c r="J21" s="83" t="s">
        <v>281</v>
      </c>
      <c r="K21" s="52">
        <v>498.4</v>
      </c>
      <c r="L21" s="53">
        <v>498.4</v>
      </c>
      <c r="M21" s="48">
        <v>9.0393500000000007</v>
      </c>
      <c r="N21" s="48">
        <f>M21/L21*100</f>
        <v>1.8136737560192617</v>
      </c>
      <c r="O21" s="22"/>
      <c r="P21" s="22"/>
    </row>
    <row r="22" spans="1:16" ht="36" customHeight="1" x14ac:dyDescent="0.2">
      <c r="A22" s="40">
        <v>10</v>
      </c>
      <c r="B22" s="16" t="s">
        <v>32</v>
      </c>
      <c r="C22" s="16" t="s">
        <v>29</v>
      </c>
      <c r="D22" s="16" t="s">
        <v>33</v>
      </c>
      <c r="E22" s="16" t="s">
        <v>38</v>
      </c>
      <c r="F22" s="16" t="s">
        <v>307</v>
      </c>
      <c r="G22" s="16" t="s">
        <v>33</v>
      </c>
      <c r="H22" s="16" t="s">
        <v>30</v>
      </c>
      <c r="I22" s="16" t="s">
        <v>35</v>
      </c>
      <c r="J22" s="83" t="s">
        <v>311</v>
      </c>
      <c r="K22" s="52"/>
      <c r="L22" s="53"/>
      <c r="M22" s="48">
        <v>174.72</v>
      </c>
      <c r="N22" s="48"/>
      <c r="O22" s="22"/>
      <c r="P22" s="22"/>
    </row>
    <row r="23" spans="1:16" ht="36" customHeight="1" x14ac:dyDescent="0.2">
      <c r="A23" s="40">
        <v>11</v>
      </c>
      <c r="B23" s="16" t="s">
        <v>32</v>
      </c>
      <c r="C23" s="16" t="s">
        <v>29</v>
      </c>
      <c r="D23" s="16" t="s">
        <v>33</v>
      </c>
      <c r="E23" s="16" t="s">
        <v>38</v>
      </c>
      <c r="F23" s="16" t="s">
        <v>308</v>
      </c>
      <c r="G23" s="16" t="s">
        <v>33</v>
      </c>
      <c r="H23" s="16" t="s">
        <v>30</v>
      </c>
      <c r="I23" s="16" t="s">
        <v>35</v>
      </c>
      <c r="J23" s="83" t="s">
        <v>312</v>
      </c>
      <c r="K23" s="52"/>
      <c r="L23" s="53"/>
      <c r="M23" s="48">
        <v>140.78111999999999</v>
      </c>
      <c r="N23" s="48"/>
      <c r="O23" s="22"/>
      <c r="P23" s="22"/>
    </row>
    <row r="24" spans="1:16" ht="33.75" customHeight="1" x14ac:dyDescent="0.2">
      <c r="A24" s="40">
        <v>12</v>
      </c>
      <c r="B24" s="16" t="s">
        <v>32</v>
      </c>
      <c r="C24" s="16" t="s">
        <v>29</v>
      </c>
      <c r="D24" s="16" t="s">
        <v>33</v>
      </c>
      <c r="E24" s="16" t="s">
        <v>38</v>
      </c>
      <c r="F24" s="16" t="s">
        <v>309</v>
      </c>
      <c r="G24" s="16" t="s">
        <v>33</v>
      </c>
      <c r="H24" s="16" t="s">
        <v>30</v>
      </c>
      <c r="I24" s="16" t="s">
        <v>35</v>
      </c>
      <c r="J24" s="83" t="s">
        <v>313</v>
      </c>
      <c r="K24" s="52"/>
      <c r="L24" s="53"/>
      <c r="M24" s="48">
        <v>1920.1610800000001</v>
      </c>
      <c r="N24" s="48"/>
      <c r="O24" s="22"/>
      <c r="P24" s="22"/>
    </row>
    <row r="25" spans="1:16" ht="35.25" customHeight="1" x14ac:dyDescent="0.2">
      <c r="A25" s="40">
        <v>13</v>
      </c>
      <c r="B25" s="16" t="s">
        <v>32</v>
      </c>
      <c r="C25" s="16" t="s">
        <v>29</v>
      </c>
      <c r="D25" s="16" t="s">
        <v>33</v>
      </c>
      <c r="E25" s="16" t="s">
        <v>38</v>
      </c>
      <c r="F25" s="16" t="s">
        <v>310</v>
      </c>
      <c r="G25" s="16" t="s">
        <v>33</v>
      </c>
      <c r="H25" s="16" t="s">
        <v>30</v>
      </c>
      <c r="I25" s="16" t="s">
        <v>35</v>
      </c>
      <c r="J25" s="83" t="s">
        <v>314</v>
      </c>
      <c r="K25" s="52"/>
      <c r="L25" s="53"/>
      <c r="M25" s="48">
        <v>7.5407999999999999</v>
      </c>
      <c r="N25" s="48"/>
      <c r="O25" s="22"/>
      <c r="P25" s="22"/>
    </row>
    <row r="26" spans="1:16" s="10" customFormat="1" x14ac:dyDescent="0.2">
      <c r="A26" s="40">
        <v>14</v>
      </c>
      <c r="B26" s="14" t="s">
        <v>27</v>
      </c>
      <c r="C26" s="14" t="s">
        <v>29</v>
      </c>
      <c r="D26" s="14" t="s">
        <v>3</v>
      </c>
      <c r="E26" s="14" t="s">
        <v>28</v>
      </c>
      <c r="F26" s="14" t="s">
        <v>27</v>
      </c>
      <c r="G26" s="14" t="s">
        <v>28</v>
      </c>
      <c r="H26" s="14" t="s">
        <v>30</v>
      </c>
      <c r="I26" s="14" t="s">
        <v>27</v>
      </c>
      <c r="J26" s="15" t="s">
        <v>4</v>
      </c>
      <c r="K26" s="59">
        <f>K32+K34+K36+K27</f>
        <v>11601.900000000001</v>
      </c>
      <c r="L26" s="59">
        <f>L32+L34+L36+L27</f>
        <v>11601.900000000001</v>
      </c>
      <c r="M26" s="44">
        <f>M32+M34+M36+M27</f>
        <v>2805.48749</v>
      </c>
      <c r="N26" s="45">
        <f t="shared" si="0"/>
        <v>24.181276256475229</v>
      </c>
      <c r="O26" s="21"/>
      <c r="P26" s="21"/>
    </row>
    <row r="27" spans="1:16" s="10" customFormat="1" ht="21" x14ac:dyDescent="0.2">
      <c r="A27" s="40">
        <v>15</v>
      </c>
      <c r="B27" s="14" t="s">
        <v>32</v>
      </c>
      <c r="C27" s="14" t="s">
        <v>29</v>
      </c>
      <c r="D27" s="14" t="s">
        <v>3</v>
      </c>
      <c r="E27" s="14" t="s">
        <v>33</v>
      </c>
      <c r="F27" s="14" t="s">
        <v>27</v>
      </c>
      <c r="G27" s="14" t="s">
        <v>28</v>
      </c>
      <c r="H27" s="14" t="s">
        <v>30</v>
      </c>
      <c r="I27" s="14" t="s">
        <v>35</v>
      </c>
      <c r="J27" s="67" t="s">
        <v>80</v>
      </c>
      <c r="K27" s="59">
        <f>K28+K30</f>
        <v>6020.8</v>
      </c>
      <c r="L27" s="59">
        <f>L28+L30</f>
        <v>6020.8</v>
      </c>
      <c r="M27" s="44">
        <f>M28+M30</f>
        <v>1066.5075200000001</v>
      </c>
      <c r="N27" s="45">
        <f t="shared" si="0"/>
        <v>17.713717778368324</v>
      </c>
      <c r="O27" s="21"/>
      <c r="P27" s="21"/>
    </row>
    <row r="28" spans="1:16" s="10" customFormat="1" ht="22.5" x14ac:dyDescent="0.2">
      <c r="A28" s="40">
        <v>16</v>
      </c>
      <c r="B28" s="16" t="s">
        <v>32</v>
      </c>
      <c r="C28" s="16" t="s">
        <v>29</v>
      </c>
      <c r="D28" s="16" t="s">
        <v>3</v>
      </c>
      <c r="E28" s="16" t="s">
        <v>33</v>
      </c>
      <c r="F28" s="16" t="s">
        <v>37</v>
      </c>
      <c r="G28" s="16" t="s">
        <v>33</v>
      </c>
      <c r="H28" s="16" t="s">
        <v>30</v>
      </c>
      <c r="I28" s="16" t="s">
        <v>35</v>
      </c>
      <c r="J28" s="23" t="s">
        <v>81</v>
      </c>
      <c r="K28" s="53">
        <f>K29</f>
        <v>3618.3</v>
      </c>
      <c r="L28" s="53">
        <f>L29</f>
        <v>3618.3</v>
      </c>
      <c r="M28" s="47">
        <f>M29</f>
        <v>432.58557000000002</v>
      </c>
      <c r="N28" s="48">
        <f t="shared" si="0"/>
        <v>11.955492081916923</v>
      </c>
      <c r="O28" s="21"/>
      <c r="P28" s="21"/>
    </row>
    <row r="29" spans="1:16" s="10" customFormat="1" ht="22.5" x14ac:dyDescent="0.2">
      <c r="A29" s="40">
        <v>17</v>
      </c>
      <c r="B29" s="16" t="s">
        <v>32</v>
      </c>
      <c r="C29" s="16" t="s">
        <v>29</v>
      </c>
      <c r="D29" s="16" t="s">
        <v>3</v>
      </c>
      <c r="E29" s="16" t="s">
        <v>33</v>
      </c>
      <c r="F29" s="16" t="s">
        <v>82</v>
      </c>
      <c r="G29" s="16" t="s">
        <v>33</v>
      </c>
      <c r="H29" s="16" t="s">
        <v>30</v>
      </c>
      <c r="I29" s="16" t="s">
        <v>35</v>
      </c>
      <c r="J29" s="23" t="s">
        <v>81</v>
      </c>
      <c r="K29" s="77">
        <v>3618.3</v>
      </c>
      <c r="L29" s="53">
        <v>3618.3</v>
      </c>
      <c r="M29" s="47">
        <v>432.58557000000002</v>
      </c>
      <c r="N29" s="48">
        <f t="shared" si="0"/>
        <v>11.955492081916923</v>
      </c>
      <c r="O29" s="21"/>
      <c r="P29" s="21"/>
    </row>
    <row r="30" spans="1:16" s="10" customFormat="1" ht="22.5" x14ac:dyDescent="0.2">
      <c r="A30" s="40">
        <v>18</v>
      </c>
      <c r="B30" s="16" t="s">
        <v>32</v>
      </c>
      <c r="C30" s="16" t="s">
        <v>29</v>
      </c>
      <c r="D30" s="16" t="s">
        <v>3</v>
      </c>
      <c r="E30" s="16" t="s">
        <v>33</v>
      </c>
      <c r="F30" s="16" t="s">
        <v>41</v>
      </c>
      <c r="G30" s="16" t="s">
        <v>33</v>
      </c>
      <c r="H30" s="16" t="s">
        <v>30</v>
      </c>
      <c r="I30" s="16" t="s">
        <v>35</v>
      </c>
      <c r="J30" s="39" t="s">
        <v>83</v>
      </c>
      <c r="K30" s="53">
        <f>K31</f>
        <v>2402.5</v>
      </c>
      <c r="L30" s="53">
        <f>L31</f>
        <v>2402.5</v>
      </c>
      <c r="M30" s="47">
        <f>M31</f>
        <v>633.92195000000004</v>
      </c>
      <c r="N30" s="48">
        <f t="shared" si="0"/>
        <v>26.385929240374612</v>
      </c>
      <c r="O30" s="21"/>
      <c r="P30" s="21"/>
    </row>
    <row r="31" spans="1:16" s="10" customFormat="1" ht="33.75" x14ac:dyDescent="0.2">
      <c r="A31" s="40">
        <v>19</v>
      </c>
      <c r="B31" s="16" t="s">
        <v>32</v>
      </c>
      <c r="C31" s="16" t="s">
        <v>29</v>
      </c>
      <c r="D31" s="16" t="s">
        <v>3</v>
      </c>
      <c r="E31" s="16" t="s">
        <v>33</v>
      </c>
      <c r="F31" s="16" t="s">
        <v>84</v>
      </c>
      <c r="G31" s="16" t="s">
        <v>33</v>
      </c>
      <c r="H31" s="16" t="s">
        <v>30</v>
      </c>
      <c r="I31" s="16" t="s">
        <v>35</v>
      </c>
      <c r="J31" s="23" t="s">
        <v>85</v>
      </c>
      <c r="K31" s="77">
        <v>2402.5</v>
      </c>
      <c r="L31" s="53">
        <v>2402.5</v>
      </c>
      <c r="M31" s="47">
        <v>633.92195000000004</v>
      </c>
      <c r="N31" s="48">
        <f t="shared" si="0"/>
        <v>26.385929240374612</v>
      </c>
      <c r="O31" s="21"/>
      <c r="P31" s="21"/>
    </row>
    <row r="32" spans="1:16" s="10" customFormat="1" ht="21" x14ac:dyDescent="0.2">
      <c r="A32" s="40">
        <v>20</v>
      </c>
      <c r="B32" s="14" t="s">
        <v>32</v>
      </c>
      <c r="C32" s="14" t="s">
        <v>29</v>
      </c>
      <c r="D32" s="14" t="s">
        <v>3</v>
      </c>
      <c r="E32" s="14" t="s">
        <v>38</v>
      </c>
      <c r="F32" s="14" t="s">
        <v>27</v>
      </c>
      <c r="G32" s="14" t="s">
        <v>38</v>
      </c>
      <c r="H32" s="14" t="s">
        <v>30</v>
      </c>
      <c r="I32" s="14" t="s">
        <v>35</v>
      </c>
      <c r="J32" s="15" t="s">
        <v>50</v>
      </c>
      <c r="K32" s="61">
        <f>K33</f>
        <v>10.5</v>
      </c>
      <c r="L32" s="61">
        <f>L33</f>
        <v>10.5</v>
      </c>
      <c r="M32" s="46">
        <f>M33</f>
        <v>-1.17503</v>
      </c>
      <c r="N32" s="48">
        <f t="shared" si="0"/>
        <v>-11.190761904761905</v>
      </c>
      <c r="O32" s="21"/>
      <c r="P32" s="21"/>
    </row>
    <row r="33" spans="1:17" s="10" customFormat="1" x14ac:dyDescent="0.2">
      <c r="A33" s="40">
        <v>21</v>
      </c>
      <c r="B33" s="16" t="s">
        <v>32</v>
      </c>
      <c r="C33" s="16" t="s">
        <v>29</v>
      </c>
      <c r="D33" s="16" t="s">
        <v>3</v>
      </c>
      <c r="E33" s="16" t="s">
        <v>38</v>
      </c>
      <c r="F33" s="16" t="s">
        <v>37</v>
      </c>
      <c r="G33" s="16" t="s">
        <v>38</v>
      </c>
      <c r="H33" s="16" t="s">
        <v>30</v>
      </c>
      <c r="I33" s="16" t="s">
        <v>35</v>
      </c>
      <c r="J33" s="17" t="s">
        <v>46</v>
      </c>
      <c r="K33" s="52">
        <v>10.5</v>
      </c>
      <c r="L33" s="53">
        <v>10.5</v>
      </c>
      <c r="M33" s="48">
        <v>-1.17503</v>
      </c>
      <c r="N33" s="48">
        <f t="shared" si="0"/>
        <v>-11.190761904761905</v>
      </c>
      <c r="O33" s="21"/>
      <c r="P33" s="21"/>
    </row>
    <row r="34" spans="1:17" s="10" customFormat="1" x14ac:dyDescent="0.2">
      <c r="A34" s="40">
        <v>22</v>
      </c>
      <c r="B34" s="14" t="s">
        <v>32</v>
      </c>
      <c r="C34" s="14" t="s">
        <v>29</v>
      </c>
      <c r="D34" s="14" t="s">
        <v>3</v>
      </c>
      <c r="E34" s="14" t="s">
        <v>44</v>
      </c>
      <c r="F34" s="14" t="s">
        <v>27</v>
      </c>
      <c r="G34" s="14" t="s">
        <v>33</v>
      </c>
      <c r="H34" s="14" t="s">
        <v>30</v>
      </c>
      <c r="I34" s="14" t="s">
        <v>35</v>
      </c>
      <c r="J34" s="15" t="s">
        <v>5</v>
      </c>
      <c r="K34" s="59">
        <f>K35</f>
        <v>1470.3</v>
      </c>
      <c r="L34" s="59">
        <f>L35</f>
        <v>1470.3</v>
      </c>
      <c r="M34" s="44">
        <f>M35</f>
        <v>625.63400000000001</v>
      </c>
      <c r="N34" s="45">
        <f t="shared" si="0"/>
        <v>42.551452084608584</v>
      </c>
      <c r="O34" s="21"/>
      <c r="P34" s="21"/>
    </row>
    <row r="35" spans="1:17" s="10" customFormat="1" x14ac:dyDescent="0.2">
      <c r="A35" s="40">
        <v>23</v>
      </c>
      <c r="B35" s="16" t="s">
        <v>32</v>
      </c>
      <c r="C35" s="16" t="s">
        <v>29</v>
      </c>
      <c r="D35" s="16" t="s">
        <v>3</v>
      </c>
      <c r="E35" s="16" t="s">
        <v>44</v>
      </c>
      <c r="F35" s="16" t="s">
        <v>37</v>
      </c>
      <c r="G35" s="16" t="s">
        <v>33</v>
      </c>
      <c r="H35" s="16" t="s">
        <v>30</v>
      </c>
      <c r="I35" s="16" t="s">
        <v>35</v>
      </c>
      <c r="J35" s="17" t="s">
        <v>5</v>
      </c>
      <c r="K35" s="52">
        <v>1470.3</v>
      </c>
      <c r="L35" s="53">
        <v>1470.3</v>
      </c>
      <c r="M35" s="48">
        <v>625.63400000000001</v>
      </c>
      <c r="N35" s="48">
        <f t="shared" si="0"/>
        <v>42.551452084608584</v>
      </c>
      <c r="O35" s="21"/>
      <c r="P35" s="21"/>
    </row>
    <row r="36" spans="1:17" s="10" customFormat="1" ht="14.25" customHeight="1" x14ac:dyDescent="0.2">
      <c r="A36" s="40">
        <v>24</v>
      </c>
      <c r="B36" s="16" t="s">
        <v>32</v>
      </c>
      <c r="C36" s="16" t="s">
        <v>29</v>
      </c>
      <c r="D36" s="16" t="s">
        <v>3</v>
      </c>
      <c r="E36" s="16" t="s">
        <v>74</v>
      </c>
      <c r="F36" s="16" t="s">
        <v>27</v>
      </c>
      <c r="G36" s="16" t="s">
        <v>38</v>
      </c>
      <c r="H36" s="16" t="s">
        <v>30</v>
      </c>
      <c r="I36" s="16" t="s">
        <v>35</v>
      </c>
      <c r="J36" s="15" t="s">
        <v>72</v>
      </c>
      <c r="K36" s="59">
        <f>K37</f>
        <v>4100.3</v>
      </c>
      <c r="L36" s="59">
        <f>L37</f>
        <v>4100.3</v>
      </c>
      <c r="M36" s="45">
        <f>M37</f>
        <v>1114.521</v>
      </c>
      <c r="N36" s="45">
        <f t="shared" si="0"/>
        <v>27.181450137794794</v>
      </c>
      <c r="O36" s="21"/>
      <c r="P36" s="21"/>
    </row>
    <row r="37" spans="1:17" s="10" customFormat="1" ht="22.5" x14ac:dyDescent="0.2">
      <c r="A37" s="40">
        <v>25</v>
      </c>
      <c r="B37" s="16" t="s">
        <v>32</v>
      </c>
      <c r="C37" s="16" t="s">
        <v>29</v>
      </c>
      <c r="D37" s="16" t="s">
        <v>3</v>
      </c>
      <c r="E37" s="16" t="s">
        <v>74</v>
      </c>
      <c r="F37" s="16" t="s">
        <v>41</v>
      </c>
      <c r="G37" s="16" t="s">
        <v>38</v>
      </c>
      <c r="H37" s="16" t="s">
        <v>30</v>
      </c>
      <c r="I37" s="16" t="s">
        <v>35</v>
      </c>
      <c r="J37" s="17" t="s">
        <v>73</v>
      </c>
      <c r="K37" s="52">
        <v>4100.3</v>
      </c>
      <c r="L37" s="62">
        <v>4100.3</v>
      </c>
      <c r="M37" s="48">
        <v>1114.521</v>
      </c>
      <c r="N37" s="48">
        <f t="shared" si="0"/>
        <v>27.181450137794794</v>
      </c>
      <c r="O37" s="21"/>
      <c r="P37" s="21"/>
    </row>
    <row r="38" spans="1:17" s="10" customFormat="1" ht="13.5" customHeight="1" x14ac:dyDescent="0.2">
      <c r="A38" s="40">
        <v>26</v>
      </c>
      <c r="B38" s="14" t="s">
        <v>27</v>
      </c>
      <c r="C38" s="14" t="s">
        <v>29</v>
      </c>
      <c r="D38" s="14" t="s">
        <v>7</v>
      </c>
      <c r="E38" s="14" t="s">
        <v>28</v>
      </c>
      <c r="F38" s="14" t="s">
        <v>27</v>
      </c>
      <c r="G38" s="14" t="s">
        <v>28</v>
      </c>
      <c r="H38" s="14" t="s">
        <v>30</v>
      </c>
      <c r="I38" s="14" t="s">
        <v>27</v>
      </c>
      <c r="J38" s="15" t="s">
        <v>8</v>
      </c>
      <c r="K38" s="59">
        <f t="shared" ref="K38:M39" si="2">K39</f>
        <v>1516.4</v>
      </c>
      <c r="L38" s="59">
        <f t="shared" si="2"/>
        <v>1516.4</v>
      </c>
      <c r="M38" s="44">
        <f t="shared" si="2"/>
        <v>900.59083999999996</v>
      </c>
      <c r="N38" s="45">
        <f t="shared" si="0"/>
        <v>59.390058032181479</v>
      </c>
      <c r="O38" s="21"/>
      <c r="P38" s="21"/>
      <c r="Q38" s="21"/>
    </row>
    <row r="39" spans="1:17" s="10" customFormat="1" ht="25.5" customHeight="1" x14ac:dyDescent="0.2">
      <c r="A39" s="40">
        <v>27</v>
      </c>
      <c r="B39" s="16" t="s">
        <v>32</v>
      </c>
      <c r="C39" s="16" t="s">
        <v>29</v>
      </c>
      <c r="D39" s="16" t="s">
        <v>7</v>
      </c>
      <c r="E39" s="16" t="s">
        <v>44</v>
      </c>
      <c r="F39" s="16" t="s">
        <v>27</v>
      </c>
      <c r="G39" s="16" t="s">
        <v>33</v>
      </c>
      <c r="H39" s="16" t="s">
        <v>30</v>
      </c>
      <c r="I39" s="16" t="s">
        <v>35</v>
      </c>
      <c r="J39" s="17" t="s">
        <v>0</v>
      </c>
      <c r="K39" s="53">
        <f t="shared" si="2"/>
        <v>1516.4</v>
      </c>
      <c r="L39" s="53">
        <f t="shared" si="2"/>
        <v>1516.4</v>
      </c>
      <c r="M39" s="50">
        <f t="shared" si="2"/>
        <v>900.59083999999996</v>
      </c>
      <c r="N39" s="48">
        <f t="shared" si="0"/>
        <v>59.390058032181479</v>
      </c>
      <c r="O39" s="21"/>
      <c r="P39" s="21"/>
    </row>
    <row r="40" spans="1:17" ht="22.5" x14ac:dyDescent="0.2">
      <c r="A40" s="40">
        <v>28</v>
      </c>
      <c r="B40" s="16" t="s">
        <v>32</v>
      </c>
      <c r="C40" s="16" t="s">
        <v>29</v>
      </c>
      <c r="D40" s="16" t="s">
        <v>7</v>
      </c>
      <c r="E40" s="16" t="s">
        <v>44</v>
      </c>
      <c r="F40" s="16" t="s">
        <v>37</v>
      </c>
      <c r="G40" s="16" t="s">
        <v>33</v>
      </c>
      <c r="H40" s="16" t="s">
        <v>30</v>
      </c>
      <c r="I40" s="16" t="s">
        <v>35</v>
      </c>
      <c r="J40" s="17" t="s">
        <v>69</v>
      </c>
      <c r="K40" s="52">
        <v>1516.4</v>
      </c>
      <c r="L40" s="53">
        <v>1516.4</v>
      </c>
      <c r="M40" s="50">
        <v>900.59083999999996</v>
      </c>
      <c r="N40" s="48">
        <f t="shared" si="0"/>
        <v>59.390058032181479</v>
      </c>
      <c r="O40" s="22"/>
      <c r="P40" s="22"/>
    </row>
    <row r="41" spans="1:17" ht="21" hidden="1" x14ac:dyDescent="0.2">
      <c r="A41" s="40">
        <v>29</v>
      </c>
      <c r="B41" s="14" t="s">
        <v>32</v>
      </c>
      <c r="C41" s="14" t="s">
        <v>29</v>
      </c>
      <c r="D41" s="14" t="s">
        <v>245</v>
      </c>
      <c r="E41" s="14" t="s">
        <v>28</v>
      </c>
      <c r="F41" s="14" t="s">
        <v>27</v>
      </c>
      <c r="G41" s="14" t="s">
        <v>28</v>
      </c>
      <c r="H41" s="14" t="s">
        <v>30</v>
      </c>
      <c r="I41" s="14" t="s">
        <v>27</v>
      </c>
      <c r="J41" s="67" t="s">
        <v>241</v>
      </c>
      <c r="K41" s="76"/>
      <c r="L41" s="59"/>
      <c r="M41" s="46">
        <f>M42</f>
        <v>0</v>
      </c>
      <c r="N41" s="45"/>
      <c r="O41" s="22"/>
      <c r="P41" s="22"/>
    </row>
    <row r="42" spans="1:17" hidden="1" x14ac:dyDescent="0.2">
      <c r="A42" s="40">
        <v>30</v>
      </c>
      <c r="B42" s="16" t="s">
        <v>32</v>
      </c>
      <c r="C42" s="16" t="s">
        <v>29</v>
      </c>
      <c r="D42" s="16" t="s">
        <v>245</v>
      </c>
      <c r="E42" s="16" t="s">
        <v>246</v>
      </c>
      <c r="F42" s="16" t="s">
        <v>27</v>
      </c>
      <c r="G42" s="16" t="s">
        <v>28</v>
      </c>
      <c r="H42" s="16" t="s">
        <v>30</v>
      </c>
      <c r="I42" s="16" t="s">
        <v>35</v>
      </c>
      <c r="J42" s="23" t="s">
        <v>242</v>
      </c>
      <c r="K42" s="77"/>
      <c r="L42" s="53"/>
      <c r="M42" s="50">
        <f>M43</f>
        <v>0</v>
      </c>
      <c r="N42" s="48"/>
      <c r="O42" s="22"/>
      <c r="P42" s="22"/>
    </row>
    <row r="43" spans="1:17" hidden="1" x14ac:dyDescent="0.2">
      <c r="A43" s="40">
        <v>31</v>
      </c>
      <c r="B43" s="16" t="s">
        <v>32</v>
      </c>
      <c r="C43" s="16" t="s">
        <v>29</v>
      </c>
      <c r="D43" s="16" t="s">
        <v>245</v>
      </c>
      <c r="E43" s="16" t="s">
        <v>246</v>
      </c>
      <c r="F43" s="16" t="s">
        <v>43</v>
      </c>
      <c r="G43" s="16" t="s">
        <v>28</v>
      </c>
      <c r="H43" s="16" t="s">
        <v>30</v>
      </c>
      <c r="I43" s="16" t="s">
        <v>35</v>
      </c>
      <c r="J43" s="23" t="s">
        <v>243</v>
      </c>
      <c r="K43" s="77"/>
      <c r="L43" s="53"/>
      <c r="M43" s="50">
        <f>M44</f>
        <v>0</v>
      </c>
      <c r="N43" s="48"/>
      <c r="O43" s="22"/>
      <c r="P43" s="22"/>
    </row>
    <row r="44" spans="1:17" ht="22.5" hidden="1" x14ac:dyDescent="0.2">
      <c r="A44" s="40">
        <v>32</v>
      </c>
      <c r="B44" s="16" t="s">
        <v>32</v>
      </c>
      <c r="C44" s="16" t="s">
        <v>29</v>
      </c>
      <c r="D44" s="16" t="s">
        <v>245</v>
      </c>
      <c r="E44" s="16" t="s">
        <v>246</v>
      </c>
      <c r="F44" s="16" t="s">
        <v>58</v>
      </c>
      <c r="G44" s="16" t="s">
        <v>3</v>
      </c>
      <c r="H44" s="16" t="s">
        <v>30</v>
      </c>
      <c r="I44" s="16" t="s">
        <v>35</v>
      </c>
      <c r="J44" s="23" t="s">
        <v>244</v>
      </c>
      <c r="K44" s="77"/>
      <c r="L44" s="53"/>
      <c r="M44" s="50"/>
      <c r="N44" s="48"/>
      <c r="O44" s="22"/>
      <c r="P44" s="22"/>
    </row>
    <row r="45" spans="1:17" ht="24" customHeight="1" x14ac:dyDescent="0.2">
      <c r="A45" s="40">
        <v>33</v>
      </c>
      <c r="B45" s="14" t="s">
        <v>27</v>
      </c>
      <c r="C45" s="14" t="s">
        <v>29</v>
      </c>
      <c r="D45" s="14" t="s">
        <v>11</v>
      </c>
      <c r="E45" s="14" t="s">
        <v>28</v>
      </c>
      <c r="F45" s="14" t="s">
        <v>27</v>
      </c>
      <c r="G45" s="14" t="s">
        <v>28</v>
      </c>
      <c r="H45" s="14" t="s">
        <v>30</v>
      </c>
      <c r="I45" s="14" t="s">
        <v>27</v>
      </c>
      <c r="J45" s="15" t="s">
        <v>12</v>
      </c>
      <c r="K45" s="59">
        <f>K47+K49</f>
        <v>4317.3</v>
      </c>
      <c r="L45" s="59">
        <f>L47+L49</f>
        <v>4317.3</v>
      </c>
      <c r="M45" s="44">
        <f>M47+M49</f>
        <v>756.57762000000002</v>
      </c>
      <c r="N45" s="45">
        <f t="shared" si="0"/>
        <v>17.524323535543047</v>
      </c>
    </row>
    <row r="46" spans="1:17" ht="46.5" customHeight="1" x14ac:dyDescent="0.2">
      <c r="A46" s="40">
        <v>34</v>
      </c>
      <c r="B46" s="16" t="s">
        <v>1</v>
      </c>
      <c r="C46" s="16" t="s">
        <v>29</v>
      </c>
      <c r="D46" s="16" t="s">
        <v>11</v>
      </c>
      <c r="E46" s="16" t="s">
        <v>3</v>
      </c>
      <c r="F46" s="16" t="s">
        <v>27</v>
      </c>
      <c r="G46" s="16" t="s">
        <v>28</v>
      </c>
      <c r="H46" s="16" t="s">
        <v>30</v>
      </c>
      <c r="I46" s="16" t="s">
        <v>45</v>
      </c>
      <c r="J46" s="17" t="s">
        <v>52</v>
      </c>
      <c r="K46" s="53">
        <f>K47+K49</f>
        <v>4317.3</v>
      </c>
      <c r="L46" s="53">
        <f>L47+L49</f>
        <v>4317.3</v>
      </c>
      <c r="M46" s="47">
        <f>M47+M49</f>
        <v>756.57762000000002</v>
      </c>
      <c r="N46" s="48">
        <f t="shared" si="0"/>
        <v>17.524323535543047</v>
      </c>
    </row>
    <row r="47" spans="1:17" ht="36" customHeight="1" x14ac:dyDescent="0.2">
      <c r="A47" s="40">
        <v>35</v>
      </c>
      <c r="B47" s="16" t="s">
        <v>1</v>
      </c>
      <c r="C47" s="16" t="s">
        <v>29</v>
      </c>
      <c r="D47" s="16" t="s">
        <v>11</v>
      </c>
      <c r="E47" s="16" t="s">
        <v>3</v>
      </c>
      <c r="F47" s="16" t="s">
        <v>37</v>
      </c>
      <c r="G47" s="16" t="s">
        <v>28</v>
      </c>
      <c r="H47" s="16" t="s">
        <v>30</v>
      </c>
      <c r="I47" s="16" t="s">
        <v>45</v>
      </c>
      <c r="J47" s="39" t="s">
        <v>87</v>
      </c>
      <c r="K47" s="53">
        <f>K48</f>
        <v>3936.6</v>
      </c>
      <c r="L47" s="53">
        <f>L48</f>
        <v>3936.6</v>
      </c>
      <c r="M47" s="47">
        <f>M48</f>
        <v>667.40790000000004</v>
      </c>
      <c r="N47" s="48">
        <f t="shared" si="0"/>
        <v>16.95391708581009</v>
      </c>
    </row>
    <row r="48" spans="1:17" ht="56.25" customHeight="1" x14ac:dyDescent="0.2">
      <c r="A48" s="40">
        <v>36</v>
      </c>
      <c r="B48" s="16" t="s">
        <v>1</v>
      </c>
      <c r="C48" s="16" t="s">
        <v>29</v>
      </c>
      <c r="D48" s="16" t="s">
        <v>11</v>
      </c>
      <c r="E48" s="16" t="s">
        <v>3</v>
      </c>
      <c r="F48" s="16" t="s">
        <v>51</v>
      </c>
      <c r="G48" s="16" t="s">
        <v>3</v>
      </c>
      <c r="H48" s="16" t="s">
        <v>30</v>
      </c>
      <c r="I48" s="16" t="s">
        <v>45</v>
      </c>
      <c r="J48" s="17" t="s">
        <v>79</v>
      </c>
      <c r="K48" s="52">
        <v>3936.6</v>
      </c>
      <c r="L48" s="53">
        <v>3936.6</v>
      </c>
      <c r="M48" s="50">
        <v>667.40790000000004</v>
      </c>
      <c r="N48" s="48">
        <f t="shared" si="0"/>
        <v>16.95391708581009</v>
      </c>
    </row>
    <row r="49" spans="1:17" ht="47.25" customHeight="1" x14ac:dyDescent="0.2">
      <c r="A49" s="40">
        <v>37</v>
      </c>
      <c r="B49" s="16" t="s">
        <v>1</v>
      </c>
      <c r="C49" s="16" t="s">
        <v>29</v>
      </c>
      <c r="D49" s="16" t="s">
        <v>11</v>
      </c>
      <c r="E49" s="16" t="s">
        <v>3</v>
      </c>
      <c r="F49" s="16" t="s">
        <v>41</v>
      </c>
      <c r="G49" s="16" t="s">
        <v>28</v>
      </c>
      <c r="H49" s="16" t="s">
        <v>30</v>
      </c>
      <c r="I49" s="16" t="s">
        <v>45</v>
      </c>
      <c r="J49" s="68" t="s">
        <v>86</v>
      </c>
      <c r="K49" s="53">
        <f>K50</f>
        <v>380.7</v>
      </c>
      <c r="L49" s="53">
        <f>L50</f>
        <v>380.7</v>
      </c>
      <c r="M49" s="47">
        <f>M50</f>
        <v>89.169719999999998</v>
      </c>
      <c r="N49" s="48">
        <f t="shared" si="0"/>
        <v>23.422568951930653</v>
      </c>
    </row>
    <row r="50" spans="1:17" ht="46.5" customHeight="1" x14ac:dyDescent="0.2">
      <c r="A50" s="40">
        <v>38</v>
      </c>
      <c r="B50" s="16" t="s">
        <v>1</v>
      </c>
      <c r="C50" s="16" t="s">
        <v>29</v>
      </c>
      <c r="D50" s="16" t="s">
        <v>11</v>
      </c>
      <c r="E50" s="16" t="s">
        <v>3</v>
      </c>
      <c r="F50" s="16" t="s">
        <v>70</v>
      </c>
      <c r="G50" s="16" t="s">
        <v>3</v>
      </c>
      <c r="H50" s="16" t="s">
        <v>30</v>
      </c>
      <c r="I50" s="16" t="s">
        <v>45</v>
      </c>
      <c r="J50" s="39" t="s">
        <v>76</v>
      </c>
      <c r="K50" s="77">
        <v>380.7</v>
      </c>
      <c r="L50" s="53">
        <v>380.7</v>
      </c>
      <c r="M50" s="50">
        <v>89.169719999999998</v>
      </c>
      <c r="N50" s="48">
        <f t="shared" si="0"/>
        <v>23.422568951930653</v>
      </c>
    </row>
    <row r="51" spans="1:17" x14ac:dyDescent="0.2">
      <c r="A51" s="40">
        <v>39</v>
      </c>
      <c r="B51" s="14" t="s">
        <v>27</v>
      </c>
      <c r="C51" s="14" t="s">
        <v>29</v>
      </c>
      <c r="D51" s="14" t="s">
        <v>13</v>
      </c>
      <c r="E51" s="14" t="s">
        <v>28</v>
      </c>
      <c r="F51" s="14" t="s">
        <v>27</v>
      </c>
      <c r="G51" s="14" t="s">
        <v>28</v>
      </c>
      <c r="H51" s="14" t="s">
        <v>30</v>
      </c>
      <c r="I51" s="14" t="s">
        <v>27</v>
      </c>
      <c r="J51" s="15" t="s">
        <v>14</v>
      </c>
      <c r="K51" s="59">
        <f>K52</f>
        <v>27.700000000000003</v>
      </c>
      <c r="L51" s="59">
        <f>L52</f>
        <v>27.700000000000003</v>
      </c>
      <c r="M51" s="44">
        <f>M52</f>
        <v>40.678439999999995</v>
      </c>
      <c r="N51" s="45">
        <f t="shared" si="0"/>
        <v>146.85357400722017</v>
      </c>
      <c r="O51" s="22"/>
      <c r="P51" s="22"/>
      <c r="Q51" s="22"/>
    </row>
    <row r="52" spans="1:17" s="10" customFormat="1" ht="14.25" customHeight="1" x14ac:dyDescent="0.2">
      <c r="A52" s="40">
        <v>40</v>
      </c>
      <c r="B52" s="14" t="s">
        <v>49</v>
      </c>
      <c r="C52" s="14" t="s">
        <v>29</v>
      </c>
      <c r="D52" s="14" t="s">
        <v>13</v>
      </c>
      <c r="E52" s="14" t="s">
        <v>33</v>
      </c>
      <c r="F52" s="14" t="s">
        <v>27</v>
      </c>
      <c r="G52" s="14" t="s">
        <v>33</v>
      </c>
      <c r="H52" s="14" t="s">
        <v>30</v>
      </c>
      <c r="I52" s="14" t="s">
        <v>45</v>
      </c>
      <c r="J52" s="15" t="s">
        <v>15</v>
      </c>
      <c r="K52" s="53">
        <f>K53+K54</f>
        <v>27.700000000000003</v>
      </c>
      <c r="L52" s="53">
        <f>L53+L54</f>
        <v>27.700000000000003</v>
      </c>
      <c r="M52" s="47">
        <f>M53+M54</f>
        <v>40.678439999999995</v>
      </c>
      <c r="N52" s="48">
        <f t="shared" si="0"/>
        <v>146.85357400722017</v>
      </c>
      <c r="O52" s="21"/>
      <c r="P52" s="21"/>
      <c r="Q52" s="21"/>
    </row>
    <row r="53" spans="1:17" s="10" customFormat="1" ht="24.75" customHeight="1" x14ac:dyDescent="0.2">
      <c r="A53" s="40">
        <v>41</v>
      </c>
      <c r="B53" s="16" t="s">
        <v>49</v>
      </c>
      <c r="C53" s="16" t="s">
        <v>29</v>
      </c>
      <c r="D53" s="16" t="s">
        <v>13</v>
      </c>
      <c r="E53" s="16" t="s">
        <v>33</v>
      </c>
      <c r="F53" s="16" t="s">
        <v>37</v>
      </c>
      <c r="G53" s="16" t="s">
        <v>33</v>
      </c>
      <c r="H53" s="16" t="s">
        <v>30</v>
      </c>
      <c r="I53" s="16" t="s">
        <v>45</v>
      </c>
      <c r="J53" s="18" t="s">
        <v>53</v>
      </c>
      <c r="K53" s="52">
        <v>22.8</v>
      </c>
      <c r="L53" s="53">
        <v>22.8</v>
      </c>
      <c r="M53" s="53">
        <v>38.375419999999998</v>
      </c>
      <c r="N53" s="48">
        <f t="shared" si="0"/>
        <v>168.31324561403505</v>
      </c>
      <c r="O53" s="21"/>
      <c r="P53" s="21"/>
      <c r="Q53" s="21"/>
    </row>
    <row r="54" spans="1:17" s="10" customFormat="1" ht="15.75" customHeight="1" x14ac:dyDescent="0.2">
      <c r="A54" s="40">
        <v>42</v>
      </c>
      <c r="B54" s="16" t="s">
        <v>49</v>
      </c>
      <c r="C54" s="16" t="s">
        <v>29</v>
      </c>
      <c r="D54" s="16" t="s">
        <v>13</v>
      </c>
      <c r="E54" s="16" t="s">
        <v>33</v>
      </c>
      <c r="F54" s="16" t="s">
        <v>77</v>
      </c>
      <c r="G54" s="16" t="s">
        <v>33</v>
      </c>
      <c r="H54" s="16" t="s">
        <v>30</v>
      </c>
      <c r="I54" s="16" t="s">
        <v>45</v>
      </c>
      <c r="J54" s="18" t="s">
        <v>78</v>
      </c>
      <c r="K54" s="52">
        <v>4.9000000000000004</v>
      </c>
      <c r="L54" s="53">
        <v>4.9000000000000004</v>
      </c>
      <c r="M54" s="50">
        <v>2.3030200000000001</v>
      </c>
      <c r="N54" s="48">
        <f t="shared" si="0"/>
        <v>47.000408163265305</v>
      </c>
      <c r="O54" s="21"/>
      <c r="P54" s="21"/>
      <c r="Q54" s="21"/>
    </row>
    <row r="55" spans="1:17" s="10" customFormat="1" ht="21" x14ac:dyDescent="0.2">
      <c r="A55" s="40">
        <v>43</v>
      </c>
      <c r="B55" s="14" t="s">
        <v>27</v>
      </c>
      <c r="C55" s="14" t="s">
        <v>29</v>
      </c>
      <c r="D55" s="14" t="s">
        <v>18</v>
      </c>
      <c r="E55" s="14" t="s">
        <v>28</v>
      </c>
      <c r="F55" s="14" t="s">
        <v>27</v>
      </c>
      <c r="G55" s="14" t="s">
        <v>28</v>
      </c>
      <c r="H55" s="14" t="s">
        <v>30</v>
      </c>
      <c r="I55" s="14" t="s">
        <v>27</v>
      </c>
      <c r="J55" s="15" t="s">
        <v>54</v>
      </c>
      <c r="K55" s="59">
        <f>K58+K59</f>
        <v>6093.5119999999997</v>
      </c>
      <c r="L55" s="59">
        <f>L58+L59</f>
        <v>6093.5119999999997</v>
      </c>
      <c r="M55" s="44">
        <f>M58+M59</f>
        <v>2517.8884699999999</v>
      </c>
      <c r="N55" s="45">
        <f t="shared" ref="N55:N98" si="3">M55/L55*100</f>
        <v>41.320809247606306</v>
      </c>
      <c r="O55" s="21"/>
      <c r="P55" s="21"/>
      <c r="Q55" s="21"/>
    </row>
    <row r="56" spans="1:17" s="10" customFormat="1" x14ac:dyDescent="0.2">
      <c r="A56" s="40">
        <v>44</v>
      </c>
      <c r="B56" s="16" t="s">
        <v>71</v>
      </c>
      <c r="C56" s="16" t="s">
        <v>29</v>
      </c>
      <c r="D56" s="16" t="s">
        <v>18</v>
      </c>
      <c r="E56" s="16" t="s">
        <v>33</v>
      </c>
      <c r="F56" s="16" t="s">
        <v>27</v>
      </c>
      <c r="G56" s="16" t="s">
        <v>28</v>
      </c>
      <c r="H56" s="16" t="s">
        <v>30</v>
      </c>
      <c r="I56" s="16" t="s">
        <v>9</v>
      </c>
      <c r="J56" s="18" t="s">
        <v>55</v>
      </c>
      <c r="K56" s="53">
        <f>K58</f>
        <v>5936.5</v>
      </c>
      <c r="L56" s="53">
        <f>L58</f>
        <v>5936.5</v>
      </c>
      <c r="M56" s="50">
        <f>M58</f>
        <v>1956.9675500000001</v>
      </c>
      <c r="N56" s="48">
        <f t="shared" si="3"/>
        <v>32.965005474606251</v>
      </c>
      <c r="O56" s="21"/>
      <c r="P56" s="21"/>
      <c r="Q56" s="21"/>
    </row>
    <row r="57" spans="1:17" s="10" customFormat="1" x14ac:dyDescent="0.2">
      <c r="A57" s="40">
        <v>45</v>
      </c>
      <c r="B57" s="16" t="s">
        <v>71</v>
      </c>
      <c r="C57" s="16" t="s">
        <v>29</v>
      </c>
      <c r="D57" s="16" t="s">
        <v>18</v>
      </c>
      <c r="E57" s="16" t="s">
        <v>33</v>
      </c>
      <c r="F57" s="16" t="s">
        <v>88</v>
      </c>
      <c r="G57" s="16" t="s">
        <v>28</v>
      </c>
      <c r="H57" s="16" t="s">
        <v>30</v>
      </c>
      <c r="I57" s="16" t="s">
        <v>9</v>
      </c>
      <c r="J57" s="23" t="s">
        <v>89</v>
      </c>
      <c r="K57" s="53">
        <f>K58</f>
        <v>5936.5</v>
      </c>
      <c r="L57" s="53">
        <f>L58</f>
        <v>5936.5</v>
      </c>
      <c r="M57" s="47">
        <f>M58</f>
        <v>1956.9675500000001</v>
      </c>
      <c r="N57" s="48">
        <f t="shared" si="3"/>
        <v>32.965005474606251</v>
      </c>
      <c r="O57" s="21"/>
      <c r="P57" s="21"/>
      <c r="Q57" s="21"/>
    </row>
    <row r="58" spans="1:17" s="10" customFormat="1" ht="22.5" x14ac:dyDescent="0.2">
      <c r="A58" s="40">
        <v>46</v>
      </c>
      <c r="B58" s="16" t="s">
        <v>71</v>
      </c>
      <c r="C58" s="16" t="s">
        <v>29</v>
      </c>
      <c r="D58" s="16" t="s">
        <v>18</v>
      </c>
      <c r="E58" s="16" t="s">
        <v>33</v>
      </c>
      <c r="F58" s="16" t="s">
        <v>56</v>
      </c>
      <c r="G58" s="16" t="s">
        <v>3</v>
      </c>
      <c r="H58" s="16" t="s">
        <v>30</v>
      </c>
      <c r="I58" s="16" t="s">
        <v>9</v>
      </c>
      <c r="J58" s="18" t="s">
        <v>57</v>
      </c>
      <c r="K58" s="52">
        <v>5936.5</v>
      </c>
      <c r="L58" s="53">
        <v>5936.5</v>
      </c>
      <c r="M58" s="48">
        <v>1956.9675500000001</v>
      </c>
      <c r="N58" s="48">
        <f t="shared" si="3"/>
        <v>32.965005474606251</v>
      </c>
      <c r="O58" s="21"/>
      <c r="P58" s="21"/>
      <c r="Q58" s="21"/>
    </row>
    <row r="59" spans="1:17" s="10" customFormat="1" x14ac:dyDescent="0.2">
      <c r="A59" s="40">
        <v>47</v>
      </c>
      <c r="B59" s="16" t="s">
        <v>1</v>
      </c>
      <c r="C59" s="16" t="s">
        <v>29</v>
      </c>
      <c r="D59" s="16" t="s">
        <v>18</v>
      </c>
      <c r="E59" s="16" t="s">
        <v>38</v>
      </c>
      <c r="F59" s="16" t="s">
        <v>27</v>
      </c>
      <c r="G59" s="16" t="s">
        <v>28</v>
      </c>
      <c r="H59" s="16" t="s">
        <v>30</v>
      </c>
      <c r="I59" s="16" t="s">
        <v>9</v>
      </c>
      <c r="J59" s="23" t="s">
        <v>207</v>
      </c>
      <c r="K59" s="53">
        <f>K60+K62</f>
        <v>157.012</v>
      </c>
      <c r="L59" s="53">
        <f>L60+L62</f>
        <v>157.012</v>
      </c>
      <c r="M59" s="47">
        <f>M60+M62</f>
        <v>560.92092000000002</v>
      </c>
      <c r="N59" s="48">
        <f t="shared" si="3"/>
        <v>357.24716582172061</v>
      </c>
      <c r="O59" s="21"/>
      <c r="P59" s="21"/>
      <c r="Q59" s="21"/>
    </row>
    <row r="60" spans="1:17" s="10" customFormat="1" ht="24" customHeight="1" x14ac:dyDescent="0.2">
      <c r="A60" s="40">
        <v>48</v>
      </c>
      <c r="B60" s="16" t="s">
        <v>1</v>
      </c>
      <c r="C60" s="16" t="s">
        <v>247</v>
      </c>
      <c r="D60" s="16" t="s">
        <v>18</v>
      </c>
      <c r="E60" s="16" t="s">
        <v>38</v>
      </c>
      <c r="F60" s="16" t="s">
        <v>16</v>
      </c>
      <c r="G60" s="16" t="s">
        <v>28</v>
      </c>
      <c r="H60" s="16" t="s">
        <v>30</v>
      </c>
      <c r="I60" s="16" t="s">
        <v>9</v>
      </c>
      <c r="J60" s="39" t="s">
        <v>211</v>
      </c>
      <c r="K60" s="53">
        <f>K61</f>
        <v>157.012</v>
      </c>
      <c r="L60" s="53">
        <f>L61</f>
        <v>157.012</v>
      </c>
      <c r="M60" s="47">
        <f>M61</f>
        <v>17.703140000000001</v>
      </c>
      <c r="N60" s="48">
        <f t="shared" si="3"/>
        <v>11.275023565077829</v>
      </c>
      <c r="O60" s="21"/>
      <c r="P60" s="21"/>
      <c r="Q60" s="21"/>
    </row>
    <row r="61" spans="1:17" s="10" customFormat="1" ht="23.25" customHeight="1" x14ac:dyDescent="0.2">
      <c r="A61" s="40">
        <v>49</v>
      </c>
      <c r="B61" s="16" t="s">
        <v>1</v>
      </c>
      <c r="C61" s="16" t="s">
        <v>29</v>
      </c>
      <c r="D61" s="16" t="s">
        <v>18</v>
      </c>
      <c r="E61" s="16" t="s">
        <v>38</v>
      </c>
      <c r="F61" s="16" t="s">
        <v>210</v>
      </c>
      <c r="G61" s="16" t="s">
        <v>3</v>
      </c>
      <c r="H61" s="16" t="s">
        <v>30</v>
      </c>
      <c r="I61" s="16" t="s">
        <v>9</v>
      </c>
      <c r="J61" s="39" t="s">
        <v>212</v>
      </c>
      <c r="K61" s="77">
        <v>157.012</v>
      </c>
      <c r="L61" s="53">
        <v>157.012</v>
      </c>
      <c r="M61" s="48">
        <v>17.703140000000001</v>
      </c>
      <c r="N61" s="48">
        <f t="shared" si="3"/>
        <v>11.275023565077829</v>
      </c>
      <c r="O61" s="21"/>
      <c r="P61" s="21"/>
      <c r="Q61" s="21"/>
    </row>
    <row r="62" spans="1:17" s="10" customFormat="1" ht="18" customHeight="1" x14ac:dyDescent="0.2">
      <c r="A62" s="40">
        <v>50</v>
      </c>
      <c r="B62" s="36" t="s">
        <v>27</v>
      </c>
      <c r="C62" s="36" t="s">
        <v>29</v>
      </c>
      <c r="D62" s="36" t="s">
        <v>18</v>
      </c>
      <c r="E62" s="36" t="s">
        <v>38</v>
      </c>
      <c r="F62" s="36" t="s">
        <v>88</v>
      </c>
      <c r="G62" s="36" t="s">
        <v>28</v>
      </c>
      <c r="H62" s="36" t="s">
        <v>30</v>
      </c>
      <c r="I62" s="36" t="s">
        <v>9</v>
      </c>
      <c r="J62" s="69" t="s">
        <v>268</v>
      </c>
      <c r="K62" s="60"/>
      <c r="L62" s="60"/>
      <c r="M62" s="58">
        <f>M63</f>
        <v>543.21778000000006</v>
      </c>
      <c r="N62" s="48"/>
      <c r="O62" s="21"/>
      <c r="P62" s="21"/>
      <c r="Q62" s="21"/>
    </row>
    <row r="63" spans="1:17" s="10" customFormat="1" ht="18" customHeight="1" x14ac:dyDescent="0.2">
      <c r="A63" s="40">
        <v>51</v>
      </c>
      <c r="B63" s="36" t="s">
        <v>27</v>
      </c>
      <c r="C63" s="36" t="s">
        <v>29</v>
      </c>
      <c r="D63" s="36" t="s">
        <v>18</v>
      </c>
      <c r="E63" s="36" t="s">
        <v>38</v>
      </c>
      <c r="F63" s="36" t="s">
        <v>56</v>
      </c>
      <c r="G63" s="36" t="s">
        <v>3</v>
      </c>
      <c r="H63" s="36" t="s">
        <v>30</v>
      </c>
      <c r="I63" s="36" t="s">
        <v>9</v>
      </c>
      <c r="J63" s="69" t="s">
        <v>269</v>
      </c>
      <c r="K63" s="60"/>
      <c r="L63" s="60"/>
      <c r="M63" s="58">
        <f>M64+M65</f>
        <v>543.21778000000006</v>
      </c>
      <c r="N63" s="48"/>
      <c r="O63" s="21"/>
      <c r="P63" s="21"/>
      <c r="Q63" s="21"/>
    </row>
    <row r="64" spans="1:17" s="10" customFormat="1" ht="18" customHeight="1" x14ac:dyDescent="0.2">
      <c r="A64" s="40">
        <v>52</v>
      </c>
      <c r="B64" s="36" t="s">
        <v>1</v>
      </c>
      <c r="C64" s="36" t="s">
        <v>29</v>
      </c>
      <c r="D64" s="36" t="s">
        <v>18</v>
      </c>
      <c r="E64" s="36" t="s">
        <v>38</v>
      </c>
      <c r="F64" s="36" t="s">
        <v>56</v>
      </c>
      <c r="G64" s="36" t="s">
        <v>3</v>
      </c>
      <c r="H64" s="36" t="s">
        <v>30</v>
      </c>
      <c r="I64" s="36" t="s">
        <v>9</v>
      </c>
      <c r="J64" s="69" t="s">
        <v>269</v>
      </c>
      <c r="K64" s="63"/>
      <c r="L64" s="63"/>
      <c r="M64" s="58">
        <v>497.52940000000001</v>
      </c>
      <c r="N64" s="48"/>
      <c r="O64" s="21"/>
      <c r="P64" s="21"/>
      <c r="Q64" s="21"/>
    </row>
    <row r="65" spans="1:17" s="10" customFormat="1" ht="18" customHeight="1" x14ac:dyDescent="0.2">
      <c r="A65" s="40">
        <v>53</v>
      </c>
      <c r="B65" s="36" t="s">
        <v>71</v>
      </c>
      <c r="C65" s="36" t="s">
        <v>29</v>
      </c>
      <c r="D65" s="36" t="s">
        <v>18</v>
      </c>
      <c r="E65" s="36" t="s">
        <v>38</v>
      </c>
      <c r="F65" s="36" t="s">
        <v>56</v>
      </c>
      <c r="G65" s="36" t="s">
        <v>3</v>
      </c>
      <c r="H65" s="36" t="s">
        <v>30</v>
      </c>
      <c r="I65" s="36" t="s">
        <v>9</v>
      </c>
      <c r="J65" s="69" t="s">
        <v>269</v>
      </c>
      <c r="K65" s="63"/>
      <c r="L65" s="63"/>
      <c r="M65" s="58">
        <v>45.688380000000002</v>
      </c>
      <c r="N65" s="48"/>
      <c r="O65" s="21"/>
      <c r="P65" s="21"/>
      <c r="Q65" s="21"/>
    </row>
    <row r="66" spans="1:17" ht="15.75" customHeight="1" x14ac:dyDescent="0.2">
      <c r="A66" s="40">
        <v>54</v>
      </c>
      <c r="B66" s="14" t="s">
        <v>1</v>
      </c>
      <c r="C66" s="14" t="s">
        <v>29</v>
      </c>
      <c r="D66" s="14" t="s">
        <v>17</v>
      </c>
      <c r="E66" s="14" t="s">
        <v>28</v>
      </c>
      <c r="F66" s="14" t="s">
        <v>27</v>
      </c>
      <c r="G66" s="14" t="s">
        <v>28</v>
      </c>
      <c r="H66" s="14" t="s">
        <v>30</v>
      </c>
      <c r="I66" s="14" t="s">
        <v>27</v>
      </c>
      <c r="J66" s="82" t="s">
        <v>19</v>
      </c>
      <c r="K66" s="59">
        <f>K67</f>
        <v>40</v>
      </c>
      <c r="L66" s="59">
        <f>L67</f>
        <v>40</v>
      </c>
      <c r="M66" s="44">
        <f>M67</f>
        <v>9.1076800000000002</v>
      </c>
      <c r="N66" s="45">
        <f t="shared" si="3"/>
        <v>22.769200000000001</v>
      </c>
      <c r="O66" s="22"/>
      <c r="P66" s="22"/>
      <c r="Q66" s="22"/>
    </row>
    <row r="67" spans="1:17" ht="25.5" customHeight="1" x14ac:dyDescent="0.2">
      <c r="A67" s="40">
        <v>55</v>
      </c>
      <c r="B67" s="16" t="s">
        <v>1</v>
      </c>
      <c r="C67" s="16" t="s">
        <v>29</v>
      </c>
      <c r="D67" s="16" t="s">
        <v>17</v>
      </c>
      <c r="E67" s="16" t="s">
        <v>6</v>
      </c>
      <c r="F67" s="16" t="s">
        <v>27</v>
      </c>
      <c r="G67" s="16" t="s">
        <v>28</v>
      </c>
      <c r="H67" s="16" t="s">
        <v>30</v>
      </c>
      <c r="I67" s="16" t="s">
        <v>20</v>
      </c>
      <c r="J67" s="23" t="s">
        <v>90</v>
      </c>
      <c r="K67" s="53">
        <f t="shared" ref="K67:M68" si="4">K68</f>
        <v>40</v>
      </c>
      <c r="L67" s="53">
        <f t="shared" si="4"/>
        <v>40</v>
      </c>
      <c r="M67" s="47">
        <f t="shared" si="4"/>
        <v>9.1076800000000002</v>
      </c>
      <c r="N67" s="48">
        <f t="shared" si="3"/>
        <v>22.769200000000001</v>
      </c>
      <c r="O67" s="22"/>
      <c r="P67" s="22"/>
      <c r="Q67" s="22"/>
    </row>
    <row r="68" spans="1:17" ht="25.5" customHeight="1" x14ac:dyDescent="0.2">
      <c r="A68" s="40">
        <v>56</v>
      </c>
      <c r="B68" s="16" t="s">
        <v>1</v>
      </c>
      <c r="C68" s="16" t="s">
        <v>29</v>
      </c>
      <c r="D68" s="16" t="s">
        <v>17</v>
      </c>
      <c r="E68" s="16" t="s">
        <v>6</v>
      </c>
      <c r="F68" s="16" t="s">
        <v>37</v>
      </c>
      <c r="G68" s="16" t="s">
        <v>28</v>
      </c>
      <c r="H68" s="16" t="s">
        <v>30</v>
      </c>
      <c r="I68" s="16" t="s">
        <v>20</v>
      </c>
      <c r="J68" s="23" t="s">
        <v>91</v>
      </c>
      <c r="K68" s="53">
        <f t="shared" si="4"/>
        <v>40</v>
      </c>
      <c r="L68" s="53">
        <f t="shared" si="4"/>
        <v>40</v>
      </c>
      <c r="M68" s="47">
        <f t="shared" si="4"/>
        <v>9.1076800000000002</v>
      </c>
      <c r="N68" s="48">
        <f t="shared" si="3"/>
        <v>22.769200000000001</v>
      </c>
      <c r="O68" s="22"/>
      <c r="P68" s="22"/>
      <c r="Q68" s="22"/>
    </row>
    <row r="69" spans="1:17" ht="33.75" customHeight="1" x14ac:dyDescent="0.2">
      <c r="A69" s="40">
        <v>57</v>
      </c>
      <c r="B69" s="16" t="s">
        <v>1</v>
      </c>
      <c r="C69" s="16" t="s">
        <v>29</v>
      </c>
      <c r="D69" s="16" t="s">
        <v>17</v>
      </c>
      <c r="E69" s="16" t="s">
        <v>6</v>
      </c>
      <c r="F69" s="16" t="s">
        <v>51</v>
      </c>
      <c r="G69" s="16" t="s">
        <v>3</v>
      </c>
      <c r="H69" s="16" t="s">
        <v>30</v>
      </c>
      <c r="I69" s="16" t="s">
        <v>20</v>
      </c>
      <c r="J69" s="18" t="s">
        <v>75</v>
      </c>
      <c r="K69" s="52">
        <v>40</v>
      </c>
      <c r="L69" s="53">
        <v>40</v>
      </c>
      <c r="M69" s="48">
        <v>9.1076800000000002</v>
      </c>
      <c r="N69" s="48">
        <f t="shared" si="3"/>
        <v>22.769200000000001</v>
      </c>
      <c r="O69" s="22"/>
      <c r="P69" s="22"/>
      <c r="Q69" s="22"/>
    </row>
    <row r="70" spans="1:17" ht="15" customHeight="1" x14ac:dyDescent="0.2">
      <c r="A70" s="40">
        <v>58</v>
      </c>
      <c r="B70" s="19" t="s">
        <v>27</v>
      </c>
      <c r="C70" s="14" t="s">
        <v>29</v>
      </c>
      <c r="D70" s="14" t="s">
        <v>21</v>
      </c>
      <c r="E70" s="14" t="s">
        <v>28</v>
      </c>
      <c r="F70" s="14" t="s">
        <v>27</v>
      </c>
      <c r="G70" s="14" t="s">
        <v>28</v>
      </c>
      <c r="H70" s="14" t="s">
        <v>30</v>
      </c>
      <c r="I70" s="14" t="s">
        <v>27</v>
      </c>
      <c r="J70" s="20" t="s">
        <v>22</v>
      </c>
      <c r="K70" s="59">
        <f>K71+K99+K102</f>
        <v>680.29399999999998</v>
      </c>
      <c r="L70" s="59">
        <f>L71+L99+L102</f>
        <v>680.29399999999998</v>
      </c>
      <c r="M70" s="44">
        <f>M71+M99+M102</f>
        <v>411.92048999999992</v>
      </c>
      <c r="N70" s="45">
        <f t="shared" si="3"/>
        <v>60.550363519301939</v>
      </c>
      <c r="O70" s="22"/>
      <c r="P70" s="22"/>
      <c r="Q70" s="22"/>
    </row>
    <row r="71" spans="1:17" ht="15" customHeight="1" x14ac:dyDescent="0.2">
      <c r="A71" s="40">
        <v>59</v>
      </c>
      <c r="B71" s="16" t="s">
        <v>27</v>
      </c>
      <c r="C71" s="16" t="s">
        <v>29</v>
      </c>
      <c r="D71" s="16" t="s">
        <v>21</v>
      </c>
      <c r="E71" s="16" t="s">
        <v>33</v>
      </c>
      <c r="F71" s="16" t="s">
        <v>27</v>
      </c>
      <c r="G71" s="16" t="s">
        <v>33</v>
      </c>
      <c r="H71" s="16" t="s">
        <v>30</v>
      </c>
      <c r="I71" s="16" t="s">
        <v>10</v>
      </c>
      <c r="J71" s="39" t="s">
        <v>92</v>
      </c>
      <c r="K71" s="64">
        <f>K72+K76+K82+K84+K88+K90+K92+K96+K86+K80</f>
        <v>380.29399999999998</v>
      </c>
      <c r="L71" s="64">
        <f>L72+L76+L82+L84+L88+L90+L92+L96+L86+L80</f>
        <v>380.29399999999998</v>
      </c>
      <c r="M71" s="64">
        <f>M72+M76+M82+M84+M88+M90+M92+M96+M86+M80</f>
        <v>95.731689999999986</v>
      </c>
      <c r="N71" s="48">
        <f t="shared" si="3"/>
        <v>25.173073990123427</v>
      </c>
      <c r="O71" s="22"/>
      <c r="P71" s="22"/>
      <c r="Q71" s="22"/>
    </row>
    <row r="72" spans="1:17" ht="36" customHeight="1" x14ac:dyDescent="0.2">
      <c r="A72" s="40">
        <v>60</v>
      </c>
      <c r="B72" s="16" t="s">
        <v>27</v>
      </c>
      <c r="C72" s="16" t="s">
        <v>29</v>
      </c>
      <c r="D72" s="16" t="s">
        <v>21</v>
      </c>
      <c r="E72" s="16" t="s">
        <v>33</v>
      </c>
      <c r="F72" s="16" t="s">
        <v>43</v>
      </c>
      <c r="G72" s="16" t="s">
        <v>33</v>
      </c>
      <c r="H72" s="16" t="s">
        <v>30</v>
      </c>
      <c r="I72" s="16" t="s">
        <v>10</v>
      </c>
      <c r="J72" s="39" t="s">
        <v>94</v>
      </c>
      <c r="K72" s="77">
        <f>K73</f>
        <v>26.530999999999999</v>
      </c>
      <c r="L72" s="64">
        <f>L74+L75</f>
        <v>26.530999999999999</v>
      </c>
      <c r="M72" s="50">
        <f>M74+M75</f>
        <v>7.2147399999999999</v>
      </c>
      <c r="N72" s="48">
        <f t="shared" si="3"/>
        <v>27.193622554747275</v>
      </c>
      <c r="O72" s="22"/>
      <c r="P72" s="22"/>
      <c r="Q72" s="22"/>
    </row>
    <row r="73" spans="1:17" ht="46.5" customHeight="1" x14ac:dyDescent="0.2">
      <c r="A73" s="40">
        <v>61</v>
      </c>
      <c r="B73" s="16" t="s">
        <v>27</v>
      </c>
      <c r="C73" s="16" t="s">
        <v>29</v>
      </c>
      <c r="D73" s="16" t="s">
        <v>21</v>
      </c>
      <c r="E73" s="16" t="s">
        <v>33</v>
      </c>
      <c r="F73" s="16" t="s">
        <v>58</v>
      </c>
      <c r="G73" s="16" t="s">
        <v>33</v>
      </c>
      <c r="H73" s="16" t="s">
        <v>30</v>
      </c>
      <c r="I73" s="16" t="s">
        <v>10</v>
      </c>
      <c r="J73" s="70" t="s">
        <v>95</v>
      </c>
      <c r="K73" s="64">
        <f>K74+K75</f>
        <v>26.530999999999999</v>
      </c>
      <c r="L73" s="64">
        <f>L74+L75</f>
        <v>26.530999999999999</v>
      </c>
      <c r="M73" s="64">
        <f>M74+M75</f>
        <v>7.2147399999999999</v>
      </c>
      <c r="N73" s="48">
        <f t="shared" si="3"/>
        <v>27.193622554747275</v>
      </c>
      <c r="O73" s="22"/>
      <c r="P73" s="22"/>
      <c r="Q73" s="22"/>
    </row>
    <row r="74" spans="1:17" ht="45" customHeight="1" x14ac:dyDescent="0.2">
      <c r="A74" s="40">
        <v>62</v>
      </c>
      <c r="B74" s="16" t="s">
        <v>213</v>
      </c>
      <c r="C74" s="16" t="s">
        <v>29</v>
      </c>
      <c r="D74" s="16" t="s">
        <v>21</v>
      </c>
      <c r="E74" s="16" t="s">
        <v>33</v>
      </c>
      <c r="F74" s="16" t="s">
        <v>58</v>
      </c>
      <c r="G74" s="16" t="s">
        <v>33</v>
      </c>
      <c r="H74" s="16" t="s">
        <v>30</v>
      </c>
      <c r="I74" s="16" t="s">
        <v>10</v>
      </c>
      <c r="J74" s="70" t="s">
        <v>95</v>
      </c>
      <c r="K74" s="78">
        <v>2</v>
      </c>
      <c r="L74" s="53">
        <v>2</v>
      </c>
      <c r="M74" s="50"/>
      <c r="N74" s="48"/>
      <c r="O74" s="22"/>
      <c r="P74" s="22"/>
      <c r="Q74" s="22"/>
    </row>
    <row r="75" spans="1:17" ht="44.25" customHeight="1" x14ac:dyDescent="0.2">
      <c r="A75" s="40">
        <v>63</v>
      </c>
      <c r="B75" s="16" t="s">
        <v>93</v>
      </c>
      <c r="C75" s="16" t="s">
        <v>29</v>
      </c>
      <c r="D75" s="16" t="s">
        <v>21</v>
      </c>
      <c r="E75" s="16" t="s">
        <v>33</v>
      </c>
      <c r="F75" s="16" t="s">
        <v>58</v>
      </c>
      <c r="G75" s="16" t="s">
        <v>33</v>
      </c>
      <c r="H75" s="16" t="s">
        <v>30</v>
      </c>
      <c r="I75" s="16" t="s">
        <v>10</v>
      </c>
      <c r="J75" s="70" t="s">
        <v>95</v>
      </c>
      <c r="K75" s="78">
        <v>24.530999999999999</v>
      </c>
      <c r="L75" s="53">
        <v>24.530999999999999</v>
      </c>
      <c r="M75" s="48">
        <v>7.2147399999999999</v>
      </c>
      <c r="N75" s="48">
        <f t="shared" si="3"/>
        <v>29.41070482246953</v>
      </c>
      <c r="O75" s="22"/>
      <c r="P75" s="22"/>
      <c r="Q75" s="22"/>
    </row>
    <row r="76" spans="1:17" ht="45" x14ac:dyDescent="0.2">
      <c r="A76" s="40">
        <v>64</v>
      </c>
      <c r="B76" s="16" t="s">
        <v>27</v>
      </c>
      <c r="C76" s="16" t="s">
        <v>29</v>
      </c>
      <c r="D76" s="16" t="s">
        <v>21</v>
      </c>
      <c r="E76" s="16" t="s">
        <v>33</v>
      </c>
      <c r="F76" s="16" t="s">
        <v>16</v>
      </c>
      <c r="G76" s="16" t="s">
        <v>33</v>
      </c>
      <c r="H76" s="16" t="s">
        <v>30</v>
      </c>
      <c r="I76" s="16" t="s">
        <v>10</v>
      </c>
      <c r="J76" s="69" t="s">
        <v>96</v>
      </c>
      <c r="K76" s="47">
        <f>K78+K79</f>
        <v>108.322</v>
      </c>
      <c r="L76" s="53">
        <f>L78+L79</f>
        <v>108.322</v>
      </c>
      <c r="M76" s="47">
        <f>M78+M79</f>
        <v>36.300260000000002</v>
      </c>
      <c r="N76" s="48">
        <f t="shared" si="3"/>
        <v>33.511438119680214</v>
      </c>
      <c r="O76" s="22"/>
      <c r="P76" s="22"/>
      <c r="Q76" s="22"/>
    </row>
    <row r="77" spans="1:17" ht="56.25" x14ac:dyDescent="0.2">
      <c r="A77" s="40">
        <v>65</v>
      </c>
      <c r="B77" s="16" t="s">
        <v>27</v>
      </c>
      <c r="C77" s="16" t="s">
        <v>29</v>
      </c>
      <c r="D77" s="16" t="s">
        <v>21</v>
      </c>
      <c r="E77" s="16" t="s">
        <v>33</v>
      </c>
      <c r="F77" s="16" t="s">
        <v>98</v>
      </c>
      <c r="G77" s="16" t="s">
        <v>33</v>
      </c>
      <c r="H77" s="16" t="s">
        <v>30</v>
      </c>
      <c r="I77" s="16" t="s">
        <v>10</v>
      </c>
      <c r="J77" s="70" t="s">
        <v>97</v>
      </c>
      <c r="K77" s="47">
        <f>K78+K79</f>
        <v>108.322</v>
      </c>
      <c r="L77" s="53">
        <f>L78+L79</f>
        <v>108.322</v>
      </c>
      <c r="M77" s="53">
        <f t="shared" ref="M77" si="5">M78+M79</f>
        <v>36.300260000000002</v>
      </c>
      <c r="N77" s="48">
        <f t="shared" si="3"/>
        <v>33.511438119680214</v>
      </c>
      <c r="O77" s="22"/>
      <c r="P77" s="22"/>
      <c r="Q77" s="22"/>
    </row>
    <row r="78" spans="1:17" ht="57" customHeight="1" x14ac:dyDescent="0.2">
      <c r="A78" s="40">
        <v>66</v>
      </c>
      <c r="B78" s="16" t="s">
        <v>213</v>
      </c>
      <c r="C78" s="16" t="s">
        <v>29</v>
      </c>
      <c r="D78" s="16" t="s">
        <v>21</v>
      </c>
      <c r="E78" s="16" t="s">
        <v>33</v>
      </c>
      <c r="F78" s="16" t="s">
        <v>98</v>
      </c>
      <c r="G78" s="16" t="s">
        <v>33</v>
      </c>
      <c r="H78" s="16" t="s">
        <v>30</v>
      </c>
      <c r="I78" s="16" t="s">
        <v>10</v>
      </c>
      <c r="J78" s="70" t="s">
        <v>97</v>
      </c>
      <c r="K78" s="78">
        <v>5</v>
      </c>
      <c r="L78" s="53">
        <v>5</v>
      </c>
      <c r="M78" s="48">
        <v>2.25</v>
      </c>
      <c r="N78" s="48">
        <f t="shared" si="3"/>
        <v>45</v>
      </c>
      <c r="O78" s="22"/>
      <c r="P78" s="22"/>
      <c r="Q78" s="22"/>
    </row>
    <row r="79" spans="1:17" ht="58.5" customHeight="1" x14ac:dyDescent="0.2">
      <c r="A79" s="40">
        <v>67</v>
      </c>
      <c r="B79" s="16" t="s">
        <v>93</v>
      </c>
      <c r="C79" s="16" t="s">
        <v>29</v>
      </c>
      <c r="D79" s="16" t="s">
        <v>21</v>
      </c>
      <c r="E79" s="16" t="s">
        <v>33</v>
      </c>
      <c r="F79" s="16" t="s">
        <v>98</v>
      </c>
      <c r="G79" s="16" t="s">
        <v>33</v>
      </c>
      <c r="H79" s="16" t="s">
        <v>30</v>
      </c>
      <c r="I79" s="16" t="s">
        <v>10</v>
      </c>
      <c r="J79" s="70" t="s">
        <v>97</v>
      </c>
      <c r="K79" s="78">
        <v>103.322</v>
      </c>
      <c r="L79" s="53">
        <v>103.322</v>
      </c>
      <c r="M79" s="48">
        <v>34.050260000000002</v>
      </c>
      <c r="N79" s="48">
        <f t="shared" si="3"/>
        <v>32.955478988018037</v>
      </c>
      <c r="O79" s="22"/>
      <c r="P79" s="22"/>
      <c r="Q79" s="22"/>
    </row>
    <row r="80" spans="1:17" ht="35.25" customHeight="1" x14ac:dyDescent="0.2">
      <c r="A80" s="40">
        <v>68</v>
      </c>
      <c r="B80" s="16" t="s">
        <v>93</v>
      </c>
      <c r="C80" s="16" t="s">
        <v>29</v>
      </c>
      <c r="D80" s="16" t="s">
        <v>21</v>
      </c>
      <c r="E80" s="16" t="s">
        <v>33</v>
      </c>
      <c r="F80" s="16" t="s">
        <v>296</v>
      </c>
      <c r="G80" s="16" t="s">
        <v>33</v>
      </c>
      <c r="H80" s="16" t="s">
        <v>30</v>
      </c>
      <c r="I80" s="16" t="s">
        <v>10</v>
      </c>
      <c r="J80" s="57" t="s">
        <v>297</v>
      </c>
      <c r="K80" s="78">
        <f>K81</f>
        <v>18.530999999999999</v>
      </c>
      <c r="L80" s="78">
        <f t="shared" ref="L80:M80" si="6">L81</f>
        <v>18.530999999999999</v>
      </c>
      <c r="M80" s="78">
        <f t="shared" si="6"/>
        <v>2.0849600000000001</v>
      </c>
      <c r="N80" s="48">
        <f t="shared" si="3"/>
        <v>11.251200690734446</v>
      </c>
      <c r="O80" s="22"/>
      <c r="P80" s="22"/>
      <c r="Q80" s="22"/>
    </row>
    <row r="81" spans="1:17" ht="46.5" customHeight="1" x14ac:dyDescent="0.2">
      <c r="A81" s="40">
        <v>69</v>
      </c>
      <c r="B81" s="16" t="s">
        <v>93</v>
      </c>
      <c r="C81" s="16" t="s">
        <v>29</v>
      </c>
      <c r="D81" s="16" t="s">
        <v>21</v>
      </c>
      <c r="E81" s="16" t="s">
        <v>33</v>
      </c>
      <c r="F81" s="16" t="s">
        <v>102</v>
      </c>
      <c r="G81" s="16" t="s">
        <v>33</v>
      </c>
      <c r="H81" s="16" t="s">
        <v>30</v>
      </c>
      <c r="I81" s="16" t="s">
        <v>10</v>
      </c>
      <c r="J81" s="70" t="s">
        <v>103</v>
      </c>
      <c r="K81" s="78">
        <v>18.530999999999999</v>
      </c>
      <c r="L81" s="53">
        <v>18.530999999999999</v>
      </c>
      <c r="M81" s="48">
        <v>2.0849600000000001</v>
      </c>
      <c r="N81" s="48">
        <f t="shared" si="3"/>
        <v>11.251200690734446</v>
      </c>
      <c r="O81" s="22"/>
      <c r="P81" s="22"/>
      <c r="Q81" s="22"/>
    </row>
    <row r="82" spans="1:17" ht="37.5" customHeight="1" x14ac:dyDescent="0.2">
      <c r="A82" s="40">
        <v>70</v>
      </c>
      <c r="B82" s="16" t="s">
        <v>93</v>
      </c>
      <c r="C82" s="16" t="s">
        <v>29</v>
      </c>
      <c r="D82" s="16" t="s">
        <v>21</v>
      </c>
      <c r="E82" s="16" t="s">
        <v>33</v>
      </c>
      <c r="F82" s="16" t="s">
        <v>280</v>
      </c>
      <c r="G82" s="16" t="s">
        <v>33</v>
      </c>
      <c r="H82" s="16" t="s">
        <v>30</v>
      </c>
      <c r="I82" s="16" t="s">
        <v>10</v>
      </c>
      <c r="J82" s="57" t="s">
        <v>298</v>
      </c>
      <c r="K82" s="78">
        <f>K83</f>
        <v>31.658999999999999</v>
      </c>
      <c r="L82" s="78">
        <f t="shared" ref="L82:M82" si="7">L83</f>
        <v>31.658999999999999</v>
      </c>
      <c r="M82" s="78">
        <f t="shared" si="7"/>
        <v>0.72450000000000003</v>
      </c>
      <c r="N82" s="48">
        <f t="shared" ref="N82:N89" si="8">M82/L82*100</f>
        <v>2.2884487823367765</v>
      </c>
      <c r="O82" s="22"/>
      <c r="P82" s="22"/>
      <c r="Q82" s="22"/>
    </row>
    <row r="83" spans="1:17" ht="58.5" customHeight="1" x14ac:dyDescent="0.2">
      <c r="A83" s="40">
        <v>71</v>
      </c>
      <c r="B83" s="16" t="s">
        <v>93</v>
      </c>
      <c r="C83" s="16" t="s">
        <v>29</v>
      </c>
      <c r="D83" s="16" t="s">
        <v>21</v>
      </c>
      <c r="E83" s="16" t="s">
        <v>33</v>
      </c>
      <c r="F83" s="16" t="s">
        <v>198</v>
      </c>
      <c r="G83" s="16" t="s">
        <v>33</v>
      </c>
      <c r="H83" s="16" t="s">
        <v>30</v>
      </c>
      <c r="I83" s="16" t="s">
        <v>10</v>
      </c>
      <c r="J83" s="70" t="s">
        <v>282</v>
      </c>
      <c r="K83" s="78">
        <v>31.658999999999999</v>
      </c>
      <c r="L83" s="53">
        <v>31.658999999999999</v>
      </c>
      <c r="M83" s="48">
        <v>0.72450000000000003</v>
      </c>
      <c r="N83" s="48">
        <f t="shared" si="8"/>
        <v>2.2884487823367765</v>
      </c>
      <c r="O83" s="22"/>
      <c r="P83" s="22"/>
      <c r="Q83" s="22"/>
    </row>
    <row r="84" spans="1:17" ht="36.75" customHeight="1" x14ac:dyDescent="0.2">
      <c r="A84" s="40">
        <v>72</v>
      </c>
      <c r="B84" s="16" t="s">
        <v>93</v>
      </c>
      <c r="C84" s="16" t="s">
        <v>29</v>
      </c>
      <c r="D84" s="16" t="s">
        <v>21</v>
      </c>
      <c r="E84" s="16" t="s">
        <v>33</v>
      </c>
      <c r="F84" s="16" t="s">
        <v>9</v>
      </c>
      <c r="G84" s="16" t="s">
        <v>33</v>
      </c>
      <c r="H84" s="16" t="s">
        <v>30</v>
      </c>
      <c r="I84" s="16" t="s">
        <v>10</v>
      </c>
      <c r="J84" s="57" t="s">
        <v>299</v>
      </c>
      <c r="K84" s="78">
        <f>K85</f>
        <v>3.5</v>
      </c>
      <c r="L84" s="78">
        <f t="shared" ref="L84" si="9">L85</f>
        <v>3.5</v>
      </c>
      <c r="M84" s="78"/>
      <c r="N84" s="48"/>
      <c r="O84" s="22"/>
      <c r="P84" s="22"/>
      <c r="Q84" s="22"/>
    </row>
    <row r="85" spans="1:17" ht="46.5" customHeight="1" x14ac:dyDescent="0.2">
      <c r="A85" s="40">
        <v>73</v>
      </c>
      <c r="B85" s="16" t="s">
        <v>93</v>
      </c>
      <c r="C85" s="16" t="s">
        <v>29</v>
      </c>
      <c r="D85" s="16" t="s">
        <v>21</v>
      </c>
      <c r="E85" s="16" t="s">
        <v>33</v>
      </c>
      <c r="F85" s="16" t="s">
        <v>238</v>
      </c>
      <c r="G85" s="16" t="s">
        <v>33</v>
      </c>
      <c r="H85" s="16" t="s">
        <v>30</v>
      </c>
      <c r="I85" s="16" t="s">
        <v>10</v>
      </c>
      <c r="J85" s="87" t="s">
        <v>283</v>
      </c>
      <c r="K85" s="78">
        <v>3.5</v>
      </c>
      <c r="L85" s="62">
        <v>3.5</v>
      </c>
      <c r="M85" s="48"/>
      <c r="N85" s="48"/>
      <c r="O85" s="22"/>
      <c r="P85" s="22"/>
      <c r="Q85" s="22"/>
    </row>
    <row r="86" spans="1:17" ht="46.5" customHeight="1" x14ac:dyDescent="0.2">
      <c r="A86" s="40">
        <v>74</v>
      </c>
      <c r="B86" s="16" t="s">
        <v>93</v>
      </c>
      <c r="C86" s="16" t="s">
        <v>29</v>
      </c>
      <c r="D86" s="16" t="s">
        <v>21</v>
      </c>
      <c r="E86" s="16" t="s">
        <v>33</v>
      </c>
      <c r="F86" s="16" t="s">
        <v>10</v>
      </c>
      <c r="G86" s="16" t="s">
        <v>33</v>
      </c>
      <c r="H86" s="16" t="s">
        <v>30</v>
      </c>
      <c r="I86" s="16" t="s">
        <v>10</v>
      </c>
      <c r="J86" s="57" t="s">
        <v>300</v>
      </c>
      <c r="K86" s="78">
        <f>K87</f>
        <v>2.5</v>
      </c>
      <c r="L86" s="78">
        <f t="shared" ref="L86" si="10">L87</f>
        <v>2.5</v>
      </c>
      <c r="M86" s="78"/>
      <c r="N86" s="48"/>
      <c r="O86" s="22"/>
      <c r="P86" s="22"/>
      <c r="Q86" s="22"/>
    </row>
    <row r="87" spans="1:17" ht="57.75" customHeight="1" x14ac:dyDescent="0.2">
      <c r="A87" s="40">
        <v>75</v>
      </c>
      <c r="B87" s="16" t="s">
        <v>93</v>
      </c>
      <c r="C87" s="16" t="s">
        <v>29</v>
      </c>
      <c r="D87" s="16" t="s">
        <v>21</v>
      </c>
      <c r="E87" s="16" t="s">
        <v>33</v>
      </c>
      <c r="F87" s="16" t="s">
        <v>214</v>
      </c>
      <c r="G87" s="16" t="s">
        <v>33</v>
      </c>
      <c r="H87" s="16" t="s">
        <v>30</v>
      </c>
      <c r="I87" s="16" t="s">
        <v>10</v>
      </c>
      <c r="J87" s="71" t="s">
        <v>284</v>
      </c>
      <c r="K87" s="77">
        <v>2.5</v>
      </c>
      <c r="L87" s="53">
        <v>2.5</v>
      </c>
      <c r="M87" s="48"/>
      <c r="N87" s="48"/>
      <c r="O87" s="22"/>
      <c r="P87" s="22"/>
      <c r="Q87" s="22"/>
    </row>
    <row r="88" spans="1:17" ht="39" customHeight="1" x14ac:dyDescent="0.2">
      <c r="A88" s="40">
        <v>76</v>
      </c>
      <c r="B88" s="16" t="s">
        <v>93</v>
      </c>
      <c r="C88" s="16" t="s">
        <v>29</v>
      </c>
      <c r="D88" s="16" t="s">
        <v>21</v>
      </c>
      <c r="E88" s="16" t="s">
        <v>33</v>
      </c>
      <c r="F88" s="16" t="s">
        <v>109</v>
      </c>
      <c r="G88" s="16" t="s">
        <v>33</v>
      </c>
      <c r="H88" s="16" t="s">
        <v>30</v>
      </c>
      <c r="I88" s="16" t="s">
        <v>10</v>
      </c>
      <c r="J88" s="57" t="s">
        <v>301</v>
      </c>
      <c r="K88" s="77">
        <f>K89</f>
        <v>1.9630000000000001</v>
      </c>
      <c r="L88" s="77">
        <f t="shared" ref="L88:M88" si="11">L89</f>
        <v>1.9630000000000001</v>
      </c>
      <c r="M88" s="77">
        <f t="shared" si="11"/>
        <v>0.75</v>
      </c>
      <c r="N88" s="48">
        <f t="shared" si="8"/>
        <v>38.206826286296483</v>
      </c>
      <c r="O88" s="22"/>
      <c r="P88" s="22"/>
      <c r="Q88" s="22"/>
    </row>
    <row r="89" spans="1:17" ht="79.5" customHeight="1" x14ac:dyDescent="0.2">
      <c r="A89" s="40">
        <v>77</v>
      </c>
      <c r="B89" s="16" t="s">
        <v>93</v>
      </c>
      <c r="C89" s="16" t="s">
        <v>29</v>
      </c>
      <c r="D89" s="16" t="s">
        <v>21</v>
      </c>
      <c r="E89" s="16" t="s">
        <v>33</v>
      </c>
      <c r="F89" s="16" t="s">
        <v>104</v>
      </c>
      <c r="G89" s="16" t="s">
        <v>33</v>
      </c>
      <c r="H89" s="16" t="s">
        <v>30</v>
      </c>
      <c r="I89" s="16" t="s">
        <v>10</v>
      </c>
      <c r="J89" s="71" t="s">
        <v>285</v>
      </c>
      <c r="K89" s="77">
        <v>1.9630000000000001</v>
      </c>
      <c r="L89" s="53">
        <v>1.9630000000000001</v>
      </c>
      <c r="M89" s="48">
        <v>0.75</v>
      </c>
      <c r="N89" s="48">
        <f t="shared" si="8"/>
        <v>38.206826286296483</v>
      </c>
      <c r="O89" s="22"/>
      <c r="P89" s="22"/>
      <c r="Q89" s="22"/>
    </row>
    <row r="90" spans="1:17" ht="36.75" customHeight="1" x14ac:dyDescent="0.2">
      <c r="A90" s="40">
        <v>78</v>
      </c>
      <c r="B90" s="16" t="s">
        <v>93</v>
      </c>
      <c r="C90" s="16" t="s">
        <v>29</v>
      </c>
      <c r="D90" s="16" t="s">
        <v>21</v>
      </c>
      <c r="E90" s="16" t="s">
        <v>33</v>
      </c>
      <c r="F90" s="16" t="s">
        <v>302</v>
      </c>
      <c r="G90" s="16" t="s">
        <v>33</v>
      </c>
      <c r="H90" s="16" t="s">
        <v>30</v>
      </c>
      <c r="I90" s="16" t="s">
        <v>10</v>
      </c>
      <c r="J90" s="57" t="s">
        <v>303</v>
      </c>
      <c r="K90" s="77">
        <f>K91</f>
        <v>4.1760000000000002</v>
      </c>
      <c r="L90" s="77">
        <f t="shared" ref="L90" si="12">L91</f>
        <v>4.1760000000000002</v>
      </c>
      <c r="M90" s="77"/>
      <c r="N90" s="48"/>
      <c r="O90" s="22"/>
      <c r="P90" s="22"/>
      <c r="Q90" s="22"/>
    </row>
    <row r="91" spans="1:17" ht="48" customHeight="1" x14ac:dyDescent="0.2">
      <c r="A91" s="40">
        <v>79</v>
      </c>
      <c r="B91" s="16" t="s">
        <v>93</v>
      </c>
      <c r="C91" s="16" t="s">
        <v>29</v>
      </c>
      <c r="D91" s="16" t="s">
        <v>21</v>
      </c>
      <c r="E91" s="16" t="s">
        <v>33</v>
      </c>
      <c r="F91" s="16" t="s">
        <v>218</v>
      </c>
      <c r="G91" s="16" t="s">
        <v>33</v>
      </c>
      <c r="H91" s="16" t="s">
        <v>30</v>
      </c>
      <c r="I91" s="16" t="s">
        <v>10</v>
      </c>
      <c r="J91" s="71" t="s">
        <v>286</v>
      </c>
      <c r="K91" s="77">
        <v>4.1760000000000002</v>
      </c>
      <c r="L91" s="53">
        <v>4.1760000000000002</v>
      </c>
      <c r="M91" s="48"/>
      <c r="N91" s="48"/>
      <c r="O91" s="22"/>
      <c r="P91" s="22"/>
      <c r="Q91" s="22"/>
    </row>
    <row r="92" spans="1:17" ht="36.75" customHeight="1" x14ac:dyDescent="0.2">
      <c r="A92" s="40">
        <v>80</v>
      </c>
      <c r="B92" s="16" t="s">
        <v>27</v>
      </c>
      <c r="C92" s="16" t="s">
        <v>29</v>
      </c>
      <c r="D92" s="16" t="s">
        <v>21</v>
      </c>
      <c r="E92" s="16" t="s">
        <v>33</v>
      </c>
      <c r="F92" s="16" t="s">
        <v>304</v>
      </c>
      <c r="G92" s="16" t="s">
        <v>33</v>
      </c>
      <c r="H92" s="16" t="s">
        <v>30</v>
      </c>
      <c r="I92" s="16" t="s">
        <v>10</v>
      </c>
      <c r="J92" s="57" t="s">
        <v>305</v>
      </c>
      <c r="K92" s="77">
        <f>K93</f>
        <v>59.024000000000001</v>
      </c>
      <c r="L92" s="77">
        <f>L93</f>
        <v>59.024000000000001</v>
      </c>
      <c r="M92" s="77">
        <f>M93</f>
        <v>21.134370000000001</v>
      </c>
      <c r="N92" s="48">
        <f t="shared" si="3"/>
        <v>35.806400786120903</v>
      </c>
      <c r="O92" s="22"/>
      <c r="P92" s="22"/>
      <c r="Q92" s="22"/>
    </row>
    <row r="93" spans="1:17" ht="36.75" customHeight="1" x14ac:dyDescent="0.2">
      <c r="A93" s="40">
        <v>81</v>
      </c>
      <c r="B93" s="16" t="s">
        <v>27</v>
      </c>
      <c r="C93" s="16" t="s">
        <v>29</v>
      </c>
      <c r="D93" s="16" t="s">
        <v>21</v>
      </c>
      <c r="E93" s="16" t="s">
        <v>33</v>
      </c>
      <c r="F93" s="16" t="s">
        <v>199</v>
      </c>
      <c r="G93" s="16" t="s">
        <v>33</v>
      </c>
      <c r="H93" s="16" t="s">
        <v>30</v>
      </c>
      <c r="I93" s="16" t="s">
        <v>10</v>
      </c>
      <c r="J93" s="57" t="s">
        <v>305</v>
      </c>
      <c r="K93" s="77">
        <f>K94+K95</f>
        <v>59.024000000000001</v>
      </c>
      <c r="L93" s="77">
        <f>L94+L95</f>
        <v>59.024000000000001</v>
      </c>
      <c r="M93" s="77">
        <f>M94+M95</f>
        <v>21.134370000000001</v>
      </c>
      <c r="N93" s="48">
        <f t="shared" si="3"/>
        <v>35.806400786120903</v>
      </c>
      <c r="O93" s="22"/>
      <c r="P93" s="22"/>
      <c r="Q93" s="22"/>
    </row>
    <row r="94" spans="1:17" ht="47.25" customHeight="1" x14ac:dyDescent="0.2">
      <c r="A94" s="40">
        <v>82</v>
      </c>
      <c r="B94" s="16" t="s">
        <v>315</v>
      </c>
      <c r="C94" s="16" t="s">
        <v>29</v>
      </c>
      <c r="D94" s="16" t="s">
        <v>21</v>
      </c>
      <c r="E94" s="16" t="s">
        <v>33</v>
      </c>
      <c r="F94" s="16" t="s">
        <v>199</v>
      </c>
      <c r="G94" s="16" t="s">
        <v>33</v>
      </c>
      <c r="H94" s="16" t="s">
        <v>30</v>
      </c>
      <c r="I94" s="16" t="s">
        <v>10</v>
      </c>
      <c r="J94" s="71" t="s">
        <v>287</v>
      </c>
      <c r="K94" s="77"/>
      <c r="L94" s="81"/>
      <c r="M94" s="77">
        <v>13</v>
      </c>
      <c r="N94" s="48"/>
      <c r="O94" s="22"/>
      <c r="P94" s="22"/>
      <c r="Q94" s="22"/>
    </row>
    <row r="95" spans="1:17" ht="46.5" customHeight="1" x14ac:dyDescent="0.2">
      <c r="A95" s="40">
        <v>83</v>
      </c>
      <c r="B95" s="16" t="s">
        <v>93</v>
      </c>
      <c r="C95" s="16" t="s">
        <v>29</v>
      </c>
      <c r="D95" s="16" t="s">
        <v>21</v>
      </c>
      <c r="E95" s="16" t="s">
        <v>33</v>
      </c>
      <c r="F95" s="16" t="s">
        <v>199</v>
      </c>
      <c r="G95" s="16" t="s">
        <v>33</v>
      </c>
      <c r="H95" s="16" t="s">
        <v>30</v>
      </c>
      <c r="I95" s="16" t="s">
        <v>10</v>
      </c>
      <c r="J95" s="71" t="s">
        <v>287</v>
      </c>
      <c r="K95" s="77">
        <v>59.024000000000001</v>
      </c>
      <c r="L95" s="53">
        <v>59.024000000000001</v>
      </c>
      <c r="M95" s="48">
        <v>8.1343700000000005</v>
      </c>
      <c r="N95" s="48">
        <f t="shared" si="3"/>
        <v>13.78146177825969</v>
      </c>
      <c r="O95" s="22"/>
      <c r="P95" s="22"/>
      <c r="Q95" s="22"/>
    </row>
    <row r="96" spans="1:17" ht="36" customHeight="1" x14ac:dyDescent="0.2">
      <c r="A96" s="40">
        <v>84</v>
      </c>
      <c r="B96" s="16" t="s">
        <v>27</v>
      </c>
      <c r="C96" s="16" t="s">
        <v>29</v>
      </c>
      <c r="D96" s="16" t="s">
        <v>21</v>
      </c>
      <c r="E96" s="16" t="s">
        <v>33</v>
      </c>
      <c r="F96" s="16" t="s">
        <v>230</v>
      </c>
      <c r="G96" s="16" t="s">
        <v>33</v>
      </c>
      <c r="H96" s="16" t="s">
        <v>30</v>
      </c>
      <c r="I96" s="16" t="s">
        <v>10</v>
      </c>
      <c r="J96" s="39" t="s">
        <v>288</v>
      </c>
      <c r="K96" s="53">
        <f>K97+K98</f>
        <v>124.08799999999999</v>
      </c>
      <c r="L96" s="53">
        <f>L97+L98</f>
        <v>124.08799999999999</v>
      </c>
      <c r="M96" s="47">
        <f>M97+M98</f>
        <v>27.522860000000001</v>
      </c>
      <c r="N96" s="48">
        <f t="shared" si="3"/>
        <v>22.180114112565278</v>
      </c>
      <c r="O96" s="22"/>
      <c r="P96" s="22"/>
      <c r="Q96" s="22"/>
    </row>
    <row r="97" spans="1:17" ht="46.5" customHeight="1" x14ac:dyDescent="0.2">
      <c r="A97" s="40">
        <v>85</v>
      </c>
      <c r="B97" s="16" t="s">
        <v>213</v>
      </c>
      <c r="C97" s="16" t="s">
        <v>29</v>
      </c>
      <c r="D97" s="16" t="s">
        <v>21</v>
      </c>
      <c r="E97" s="16" t="s">
        <v>33</v>
      </c>
      <c r="F97" s="16" t="s">
        <v>105</v>
      </c>
      <c r="G97" s="16" t="s">
        <v>33</v>
      </c>
      <c r="H97" s="16" t="s">
        <v>30</v>
      </c>
      <c r="I97" s="16" t="s">
        <v>10</v>
      </c>
      <c r="J97" s="71" t="s">
        <v>289</v>
      </c>
      <c r="K97" s="77">
        <v>6</v>
      </c>
      <c r="L97" s="53">
        <v>6</v>
      </c>
      <c r="M97" s="48">
        <v>0.72499999999999998</v>
      </c>
      <c r="N97" s="48">
        <f t="shared" si="3"/>
        <v>12.083333333333334</v>
      </c>
      <c r="O97" s="22"/>
      <c r="P97" s="22"/>
      <c r="Q97" s="22"/>
    </row>
    <row r="98" spans="1:17" ht="46.5" customHeight="1" x14ac:dyDescent="0.2">
      <c r="A98" s="40">
        <v>86</v>
      </c>
      <c r="B98" s="16" t="s">
        <v>93</v>
      </c>
      <c r="C98" s="16" t="s">
        <v>29</v>
      </c>
      <c r="D98" s="16" t="s">
        <v>21</v>
      </c>
      <c r="E98" s="16" t="s">
        <v>33</v>
      </c>
      <c r="F98" s="16" t="s">
        <v>105</v>
      </c>
      <c r="G98" s="16" t="s">
        <v>33</v>
      </c>
      <c r="H98" s="16" t="s">
        <v>30</v>
      </c>
      <c r="I98" s="16" t="s">
        <v>10</v>
      </c>
      <c r="J98" s="71" t="s">
        <v>289</v>
      </c>
      <c r="K98" s="77">
        <v>118.08799999999999</v>
      </c>
      <c r="L98" s="53">
        <v>118.08799999999999</v>
      </c>
      <c r="M98" s="48">
        <v>26.79786</v>
      </c>
      <c r="N98" s="48">
        <f t="shared" si="3"/>
        <v>22.693127159406544</v>
      </c>
      <c r="O98" s="22"/>
      <c r="P98" s="22"/>
      <c r="Q98" s="22"/>
    </row>
    <row r="99" spans="1:17" ht="14.25" customHeight="1" x14ac:dyDescent="0.2">
      <c r="A99" s="40">
        <v>87</v>
      </c>
      <c r="B99" s="16" t="s">
        <v>71</v>
      </c>
      <c r="C99" s="16" t="s">
        <v>29</v>
      </c>
      <c r="D99" s="16" t="s">
        <v>21</v>
      </c>
      <c r="E99" s="16" t="s">
        <v>47</v>
      </c>
      <c r="F99" s="16" t="s">
        <v>27</v>
      </c>
      <c r="G99" s="16" t="s">
        <v>28</v>
      </c>
      <c r="H99" s="16" t="s">
        <v>30</v>
      </c>
      <c r="I99" s="16" t="s">
        <v>10</v>
      </c>
      <c r="J99" s="39" t="s">
        <v>99</v>
      </c>
      <c r="K99" s="53"/>
      <c r="L99" s="53"/>
      <c r="M99" s="47">
        <f>M100</f>
        <v>284.39409999999998</v>
      </c>
      <c r="N99" s="48"/>
      <c r="O99" s="22"/>
      <c r="P99" s="22"/>
      <c r="Q99" s="22"/>
    </row>
    <row r="100" spans="1:17" ht="25.5" customHeight="1" x14ac:dyDescent="0.2">
      <c r="A100" s="40">
        <v>88</v>
      </c>
      <c r="B100" s="16" t="s">
        <v>71</v>
      </c>
      <c r="C100" s="16" t="s">
        <v>29</v>
      </c>
      <c r="D100" s="16" t="s">
        <v>21</v>
      </c>
      <c r="E100" s="16" t="s">
        <v>47</v>
      </c>
      <c r="F100" s="16" t="s">
        <v>27</v>
      </c>
      <c r="G100" s="16" t="s">
        <v>28</v>
      </c>
      <c r="H100" s="16" t="s">
        <v>30</v>
      </c>
      <c r="I100" s="16" t="s">
        <v>10</v>
      </c>
      <c r="J100" s="39" t="s">
        <v>316</v>
      </c>
      <c r="K100" s="53"/>
      <c r="L100" s="53"/>
      <c r="M100" s="47">
        <f>M101</f>
        <v>284.39409999999998</v>
      </c>
      <c r="N100" s="48"/>
      <c r="O100" s="22"/>
      <c r="P100" s="22"/>
      <c r="Q100" s="22"/>
    </row>
    <row r="101" spans="1:17" ht="36" customHeight="1" x14ac:dyDescent="0.2">
      <c r="A101" s="40">
        <v>89</v>
      </c>
      <c r="B101" s="16" t="s">
        <v>71</v>
      </c>
      <c r="C101" s="16" t="s">
        <v>29</v>
      </c>
      <c r="D101" s="16" t="s">
        <v>21</v>
      </c>
      <c r="E101" s="16" t="s">
        <v>47</v>
      </c>
      <c r="F101" s="16" t="s">
        <v>1</v>
      </c>
      <c r="G101" s="16" t="s">
        <v>28</v>
      </c>
      <c r="H101" s="16" t="s">
        <v>30</v>
      </c>
      <c r="I101" s="16" t="s">
        <v>10</v>
      </c>
      <c r="J101" s="39" t="s">
        <v>317</v>
      </c>
      <c r="K101" s="77"/>
      <c r="L101" s="53"/>
      <c r="M101" s="48">
        <v>284.39409999999998</v>
      </c>
      <c r="N101" s="48"/>
      <c r="O101" s="22"/>
      <c r="P101" s="22"/>
      <c r="Q101" s="22"/>
    </row>
    <row r="102" spans="1:17" ht="16.5" customHeight="1" x14ac:dyDescent="0.2">
      <c r="A102" s="40">
        <v>90</v>
      </c>
      <c r="B102" s="16" t="s">
        <v>253</v>
      </c>
      <c r="C102" s="16" t="s">
        <v>29</v>
      </c>
      <c r="D102" s="16" t="s">
        <v>21</v>
      </c>
      <c r="E102" s="16" t="s">
        <v>11</v>
      </c>
      <c r="F102" s="16" t="s">
        <v>27</v>
      </c>
      <c r="G102" s="16" t="s">
        <v>33</v>
      </c>
      <c r="H102" s="16" t="s">
        <v>30</v>
      </c>
      <c r="I102" s="16" t="s">
        <v>10</v>
      </c>
      <c r="J102" s="39" t="s">
        <v>100</v>
      </c>
      <c r="K102" s="53">
        <f>K103</f>
        <v>300</v>
      </c>
      <c r="L102" s="53">
        <f>L103</f>
        <v>300</v>
      </c>
      <c r="M102" s="47">
        <f>M103</f>
        <v>31.794699999999999</v>
      </c>
      <c r="N102" s="48">
        <f t="shared" ref="N102:N103" si="13">M102/L102*100</f>
        <v>10.598233333333333</v>
      </c>
      <c r="O102" s="22"/>
      <c r="P102" s="22"/>
      <c r="Q102" s="22"/>
    </row>
    <row r="103" spans="1:17" ht="92.25" customHeight="1" x14ac:dyDescent="0.2">
      <c r="A103" s="40">
        <v>91</v>
      </c>
      <c r="B103" s="16" t="s">
        <v>253</v>
      </c>
      <c r="C103" s="16" t="s">
        <v>29</v>
      </c>
      <c r="D103" s="16" t="s">
        <v>21</v>
      </c>
      <c r="E103" s="16" t="s">
        <v>11</v>
      </c>
      <c r="F103" s="16" t="s">
        <v>43</v>
      </c>
      <c r="G103" s="16" t="s">
        <v>33</v>
      </c>
      <c r="H103" s="16" t="s">
        <v>30</v>
      </c>
      <c r="I103" s="16" t="s">
        <v>10</v>
      </c>
      <c r="J103" s="71" t="s">
        <v>290</v>
      </c>
      <c r="K103" s="77">
        <v>300</v>
      </c>
      <c r="L103" s="53">
        <v>300</v>
      </c>
      <c r="M103" s="47">
        <v>31.794699999999999</v>
      </c>
      <c r="N103" s="48">
        <f t="shared" si="13"/>
        <v>10.598233333333333</v>
      </c>
      <c r="O103" s="22"/>
      <c r="P103" s="22"/>
      <c r="Q103" s="22"/>
    </row>
    <row r="104" spans="1:17" ht="12.75" customHeight="1" x14ac:dyDescent="0.2">
      <c r="A104" s="40">
        <v>92</v>
      </c>
      <c r="B104" s="24" t="s">
        <v>27</v>
      </c>
      <c r="C104" s="24" t="s">
        <v>29</v>
      </c>
      <c r="D104" s="24" t="s">
        <v>59</v>
      </c>
      <c r="E104" s="24" t="s">
        <v>28</v>
      </c>
      <c r="F104" s="24" t="s">
        <v>27</v>
      </c>
      <c r="G104" s="24" t="s">
        <v>28</v>
      </c>
      <c r="H104" s="24" t="s">
        <v>30</v>
      </c>
      <c r="I104" s="24" t="s">
        <v>27</v>
      </c>
      <c r="J104" s="88" t="s">
        <v>60</v>
      </c>
      <c r="K104" s="46"/>
      <c r="L104" s="61"/>
      <c r="M104" s="46">
        <f>M105</f>
        <v>-4.9300499999999996</v>
      </c>
      <c r="N104" s="48"/>
      <c r="O104" s="22"/>
      <c r="P104" s="22"/>
      <c r="Q104" s="22"/>
    </row>
    <row r="105" spans="1:17" x14ac:dyDescent="0.2">
      <c r="A105" s="40">
        <v>93</v>
      </c>
      <c r="B105" s="34" t="s">
        <v>27</v>
      </c>
      <c r="C105" s="34" t="s">
        <v>29</v>
      </c>
      <c r="D105" s="34" t="s">
        <v>59</v>
      </c>
      <c r="E105" s="34" t="s">
        <v>33</v>
      </c>
      <c r="F105" s="34" t="s">
        <v>27</v>
      </c>
      <c r="G105" s="34" t="s">
        <v>28</v>
      </c>
      <c r="H105" s="34" t="s">
        <v>30</v>
      </c>
      <c r="I105" s="34" t="s">
        <v>2</v>
      </c>
      <c r="J105" s="23" t="s">
        <v>101</v>
      </c>
      <c r="K105" s="77"/>
      <c r="L105" s="64"/>
      <c r="M105" s="48">
        <f>M106</f>
        <v>-4.9300499999999996</v>
      </c>
      <c r="N105" s="48"/>
      <c r="O105" s="22"/>
      <c r="P105" s="22"/>
      <c r="Q105" s="22"/>
    </row>
    <row r="106" spans="1:17" x14ac:dyDescent="0.2">
      <c r="A106" s="40">
        <v>94</v>
      </c>
      <c r="B106" s="34" t="s">
        <v>27</v>
      </c>
      <c r="C106" s="34" t="s">
        <v>29</v>
      </c>
      <c r="D106" s="34" t="s">
        <v>59</v>
      </c>
      <c r="E106" s="34" t="s">
        <v>33</v>
      </c>
      <c r="F106" s="34" t="s">
        <v>43</v>
      </c>
      <c r="G106" s="34" t="s">
        <v>3</v>
      </c>
      <c r="H106" s="34" t="s">
        <v>30</v>
      </c>
      <c r="I106" s="34" t="s">
        <v>2</v>
      </c>
      <c r="J106" s="23" t="s">
        <v>48</v>
      </c>
      <c r="K106" s="77"/>
      <c r="L106" s="64"/>
      <c r="M106" s="51">
        <v>-4.9300499999999996</v>
      </c>
      <c r="N106" s="48"/>
      <c r="O106" s="22"/>
      <c r="P106" s="22"/>
      <c r="Q106" s="22"/>
    </row>
    <row r="107" spans="1:17" x14ac:dyDescent="0.2">
      <c r="A107" s="40">
        <v>95</v>
      </c>
      <c r="B107" s="24" t="s">
        <v>27</v>
      </c>
      <c r="C107" s="24" t="s">
        <v>106</v>
      </c>
      <c r="D107" s="24" t="s">
        <v>28</v>
      </c>
      <c r="E107" s="24" t="s">
        <v>28</v>
      </c>
      <c r="F107" s="24" t="s">
        <v>27</v>
      </c>
      <c r="G107" s="24" t="s">
        <v>28</v>
      </c>
      <c r="H107" s="24" t="s">
        <v>30</v>
      </c>
      <c r="I107" s="24" t="s">
        <v>27</v>
      </c>
      <c r="J107" s="25" t="s">
        <v>107</v>
      </c>
      <c r="K107" s="65">
        <f>K108+K193+K188</f>
        <v>838433.49999999988</v>
      </c>
      <c r="L107" s="65">
        <f>L108+L193+L188</f>
        <v>985573.26159999997</v>
      </c>
      <c r="M107" s="42">
        <f>M108+M193+M188</f>
        <v>210548.65716</v>
      </c>
      <c r="N107" s="42">
        <f t="shared" ref="N107:N131" si="14">M107/L107*100</f>
        <v>21.363065067145893</v>
      </c>
    </row>
    <row r="108" spans="1:17" ht="21" x14ac:dyDescent="0.2">
      <c r="A108" s="40">
        <v>96</v>
      </c>
      <c r="B108" s="28" t="s">
        <v>27</v>
      </c>
      <c r="C108" s="28" t="s">
        <v>106</v>
      </c>
      <c r="D108" s="28" t="s">
        <v>38</v>
      </c>
      <c r="E108" s="28" t="s">
        <v>28</v>
      </c>
      <c r="F108" s="28" t="s">
        <v>27</v>
      </c>
      <c r="G108" s="28" t="s">
        <v>28</v>
      </c>
      <c r="H108" s="28" t="s">
        <v>30</v>
      </c>
      <c r="I108" s="28" t="s">
        <v>27</v>
      </c>
      <c r="J108" s="29" t="s">
        <v>108</v>
      </c>
      <c r="K108" s="59">
        <f>K109+K118+K134+K162</f>
        <v>838433.49999999988</v>
      </c>
      <c r="L108" s="59">
        <f>L109+L118+L134+L162</f>
        <v>985573.26159999997</v>
      </c>
      <c r="M108" s="44">
        <f>M109+M118+M134+M162</f>
        <v>211017.62839999999</v>
      </c>
      <c r="N108" s="44">
        <f t="shared" si="14"/>
        <v>21.410648667297409</v>
      </c>
    </row>
    <row r="109" spans="1:17" x14ac:dyDescent="0.2">
      <c r="A109" s="40">
        <v>97</v>
      </c>
      <c r="B109" s="28" t="s">
        <v>110</v>
      </c>
      <c r="C109" s="28" t="s">
        <v>106</v>
      </c>
      <c r="D109" s="28" t="s">
        <v>38</v>
      </c>
      <c r="E109" s="28" t="s">
        <v>47</v>
      </c>
      <c r="F109" s="28" t="s">
        <v>27</v>
      </c>
      <c r="G109" s="28" t="s">
        <v>28</v>
      </c>
      <c r="H109" s="28" t="s">
        <v>30</v>
      </c>
      <c r="I109" s="28" t="s">
        <v>109</v>
      </c>
      <c r="J109" s="67" t="s">
        <v>154</v>
      </c>
      <c r="K109" s="59">
        <f>K110+K112+K114</f>
        <v>483005.7</v>
      </c>
      <c r="L109" s="59">
        <f>L110+L112+L114</f>
        <v>536119.19999999995</v>
      </c>
      <c r="M109" s="44">
        <f>M110+M112+M114</f>
        <v>129440.6</v>
      </c>
      <c r="N109" s="44">
        <f t="shared" si="14"/>
        <v>24.143996335143381</v>
      </c>
    </row>
    <row r="110" spans="1:17" x14ac:dyDescent="0.2">
      <c r="A110" s="40">
        <v>98</v>
      </c>
      <c r="B110" s="26" t="s">
        <v>110</v>
      </c>
      <c r="C110" s="26" t="s">
        <v>106</v>
      </c>
      <c r="D110" s="26" t="s">
        <v>38</v>
      </c>
      <c r="E110" s="26" t="s">
        <v>111</v>
      </c>
      <c r="F110" s="26" t="s">
        <v>112</v>
      </c>
      <c r="G110" s="26" t="s">
        <v>28</v>
      </c>
      <c r="H110" s="26" t="s">
        <v>30</v>
      </c>
      <c r="I110" s="26" t="s">
        <v>109</v>
      </c>
      <c r="J110" s="27" t="s">
        <v>113</v>
      </c>
      <c r="K110" s="53">
        <f>K111</f>
        <v>252965.1</v>
      </c>
      <c r="L110" s="53">
        <f>L111</f>
        <v>252965.1</v>
      </c>
      <c r="M110" s="47">
        <f>M111</f>
        <v>111736.1</v>
      </c>
      <c r="N110" s="47">
        <f t="shared" si="14"/>
        <v>44.170559496151839</v>
      </c>
    </row>
    <row r="111" spans="1:17" ht="22.5" x14ac:dyDescent="0.2">
      <c r="A111" s="40">
        <v>99</v>
      </c>
      <c r="B111" s="26" t="s">
        <v>110</v>
      </c>
      <c r="C111" s="26" t="s">
        <v>106</v>
      </c>
      <c r="D111" s="26" t="s">
        <v>38</v>
      </c>
      <c r="E111" s="26" t="s">
        <v>111</v>
      </c>
      <c r="F111" s="26" t="s">
        <v>112</v>
      </c>
      <c r="G111" s="26" t="s">
        <v>3</v>
      </c>
      <c r="H111" s="26" t="s">
        <v>30</v>
      </c>
      <c r="I111" s="26" t="s">
        <v>109</v>
      </c>
      <c r="J111" s="23" t="s">
        <v>155</v>
      </c>
      <c r="K111" s="77">
        <v>252965.1</v>
      </c>
      <c r="L111" s="53">
        <v>252965.1</v>
      </c>
      <c r="M111" s="47">
        <v>111736.1</v>
      </c>
      <c r="N111" s="47">
        <f t="shared" si="14"/>
        <v>44.170559496151839</v>
      </c>
    </row>
    <row r="112" spans="1:17" ht="18.75" customHeight="1" x14ac:dyDescent="0.2">
      <c r="A112" s="40">
        <v>100</v>
      </c>
      <c r="B112" s="26" t="s">
        <v>110</v>
      </c>
      <c r="C112" s="26" t="s">
        <v>106</v>
      </c>
      <c r="D112" s="26" t="s">
        <v>38</v>
      </c>
      <c r="E112" s="26" t="s">
        <v>111</v>
      </c>
      <c r="F112" s="26" t="s">
        <v>114</v>
      </c>
      <c r="G112" s="26" t="s">
        <v>28</v>
      </c>
      <c r="H112" s="26" t="s">
        <v>30</v>
      </c>
      <c r="I112" s="26" t="s">
        <v>109</v>
      </c>
      <c r="J112" s="23" t="s">
        <v>156</v>
      </c>
      <c r="K112" s="53">
        <f>K113</f>
        <v>170532.4</v>
      </c>
      <c r="L112" s="53">
        <f>L113</f>
        <v>170532.4</v>
      </c>
      <c r="M112" s="47"/>
      <c r="N112" s="47"/>
    </row>
    <row r="113" spans="1:14" ht="22.5" x14ac:dyDescent="0.2">
      <c r="A113" s="40">
        <v>101</v>
      </c>
      <c r="B113" s="26" t="s">
        <v>110</v>
      </c>
      <c r="C113" s="26" t="s">
        <v>106</v>
      </c>
      <c r="D113" s="26" t="s">
        <v>38</v>
      </c>
      <c r="E113" s="26" t="s">
        <v>111</v>
      </c>
      <c r="F113" s="26" t="s">
        <v>114</v>
      </c>
      <c r="G113" s="26" t="s">
        <v>3</v>
      </c>
      <c r="H113" s="26" t="s">
        <v>30</v>
      </c>
      <c r="I113" s="26" t="s">
        <v>109</v>
      </c>
      <c r="J113" s="23" t="s">
        <v>157</v>
      </c>
      <c r="K113" s="77">
        <v>170532.4</v>
      </c>
      <c r="L113" s="53">
        <v>170532.4</v>
      </c>
      <c r="M113" s="52"/>
      <c r="N113" s="47"/>
    </row>
    <row r="114" spans="1:14" x14ac:dyDescent="0.2">
      <c r="A114" s="40">
        <v>102</v>
      </c>
      <c r="B114" s="26" t="s">
        <v>110</v>
      </c>
      <c r="C114" s="26" t="s">
        <v>106</v>
      </c>
      <c r="D114" s="26" t="s">
        <v>38</v>
      </c>
      <c r="E114" s="26" t="s">
        <v>150</v>
      </c>
      <c r="F114" s="26" t="s">
        <v>118</v>
      </c>
      <c r="G114" s="26" t="s">
        <v>28</v>
      </c>
      <c r="H114" s="26" t="s">
        <v>30</v>
      </c>
      <c r="I114" s="26" t="s">
        <v>109</v>
      </c>
      <c r="J114" s="23" t="s">
        <v>158</v>
      </c>
      <c r="K114" s="53">
        <f>K115</f>
        <v>59508.2</v>
      </c>
      <c r="L114" s="53">
        <f>L115</f>
        <v>112621.7</v>
      </c>
      <c r="M114" s="47">
        <f>M115</f>
        <v>17704.5</v>
      </c>
      <c r="N114" s="47">
        <f t="shared" si="14"/>
        <v>15.720327432457513</v>
      </c>
    </row>
    <row r="115" spans="1:14" x14ac:dyDescent="0.2">
      <c r="A115" s="40">
        <v>103</v>
      </c>
      <c r="B115" s="26" t="s">
        <v>110</v>
      </c>
      <c r="C115" s="26" t="s">
        <v>106</v>
      </c>
      <c r="D115" s="26" t="s">
        <v>38</v>
      </c>
      <c r="E115" s="26" t="s">
        <v>150</v>
      </c>
      <c r="F115" s="26" t="s">
        <v>118</v>
      </c>
      <c r="G115" s="26" t="s">
        <v>3</v>
      </c>
      <c r="H115" s="26" t="s">
        <v>30</v>
      </c>
      <c r="I115" s="26" t="s">
        <v>109</v>
      </c>
      <c r="J115" s="23" t="s">
        <v>159</v>
      </c>
      <c r="K115" s="53">
        <f>K116+K117</f>
        <v>59508.2</v>
      </c>
      <c r="L115" s="53">
        <f>L116+L117</f>
        <v>112621.7</v>
      </c>
      <c r="M115" s="47">
        <f>M116+M117</f>
        <v>17704.5</v>
      </c>
      <c r="N115" s="47">
        <f t="shared" si="14"/>
        <v>15.720327432457513</v>
      </c>
    </row>
    <row r="116" spans="1:14" ht="22.5" x14ac:dyDescent="0.2">
      <c r="A116" s="40">
        <v>104</v>
      </c>
      <c r="B116" s="26" t="s">
        <v>110</v>
      </c>
      <c r="C116" s="26" t="s">
        <v>106</v>
      </c>
      <c r="D116" s="26" t="s">
        <v>38</v>
      </c>
      <c r="E116" s="26" t="s">
        <v>150</v>
      </c>
      <c r="F116" s="26" t="s">
        <v>118</v>
      </c>
      <c r="G116" s="26" t="s">
        <v>3</v>
      </c>
      <c r="H116" s="26" t="s">
        <v>219</v>
      </c>
      <c r="I116" s="26" t="s">
        <v>109</v>
      </c>
      <c r="J116" s="39" t="s">
        <v>221</v>
      </c>
      <c r="K116" s="77">
        <v>59508.2</v>
      </c>
      <c r="L116" s="53">
        <v>59508.2</v>
      </c>
      <c r="M116" s="52"/>
      <c r="N116" s="47"/>
    </row>
    <row r="117" spans="1:14" ht="45" x14ac:dyDescent="0.2">
      <c r="A117" s="40">
        <v>105</v>
      </c>
      <c r="B117" s="26" t="s">
        <v>110</v>
      </c>
      <c r="C117" s="26" t="s">
        <v>106</v>
      </c>
      <c r="D117" s="26" t="s">
        <v>38</v>
      </c>
      <c r="E117" s="26" t="s">
        <v>150</v>
      </c>
      <c r="F117" s="26" t="s">
        <v>118</v>
      </c>
      <c r="G117" s="26" t="s">
        <v>3</v>
      </c>
      <c r="H117" s="26" t="s">
        <v>220</v>
      </c>
      <c r="I117" s="26" t="s">
        <v>109</v>
      </c>
      <c r="J117" s="71" t="s">
        <v>222</v>
      </c>
      <c r="K117" s="77"/>
      <c r="L117" s="53">
        <v>53113.5</v>
      </c>
      <c r="M117" s="52">
        <v>17704.5</v>
      </c>
      <c r="N117" s="47">
        <f t="shared" si="14"/>
        <v>33.333333333333329</v>
      </c>
    </row>
    <row r="118" spans="1:14" ht="21" x14ac:dyDescent="0.2">
      <c r="A118" s="40">
        <v>106</v>
      </c>
      <c r="B118" s="28" t="s">
        <v>27</v>
      </c>
      <c r="C118" s="28" t="s">
        <v>106</v>
      </c>
      <c r="D118" s="28" t="s">
        <v>38</v>
      </c>
      <c r="E118" s="28" t="s">
        <v>115</v>
      </c>
      <c r="F118" s="28" t="s">
        <v>27</v>
      </c>
      <c r="G118" s="28" t="s">
        <v>28</v>
      </c>
      <c r="H118" s="28" t="s">
        <v>30</v>
      </c>
      <c r="I118" s="28" t="s">
        <v>109</v>
      </c>
      <c r="J118" s="67" t="s">
        <v>160</v>
      </c>
      <c r="K118" s="59">
        <f>K119+K121+K123+K125</f>
        <v>12287.3</v>
      </c>
      <c r="L118" s="59">
        <f>L119+L121+L123+L125</f>
        <v>23469.557110000002</v>
      </c>
      <c r="M118" s="44">
        <f>M119+M121+M123+M125</f>
        <v>1976.547</v>
      </c>
      <c r="N118" s="44">
        <f t="shared" si="14"/>
        <v>8.421748185260066</v>
      </c>
    </row>
    <row r="119" spans="1:14" ht="33.75" x14ac:dyDescent="0.2">
      <c r="A119" s="40">
        <v>107</v>
      </c>
      <c r="B119" s="26" t="s">
        <v>110</v>
      </c>
      <c r="C119" s="26" t="s">
        <v>106</v>
      </c>
      <c r="D119" s="26" t="s">
        <v>38</v>
      </c>
      <c r="E119" s="26" t="s">
        <v>116</v>
      </c>
      <c r="F119" s="26" t="s">
        <v>208</v>
      </c>
      <c r="G119" s="26" t="s">
        <v>28</v>
      </c>
      <c r="H119" s="26" t="s">
        <v>30</v>
      </c>
      <c r="I119" s="26" t="s">
        <v>109</v>
      </c>
      <c r="J119" s="23" t="s">
        <v>223</v>
      </c>
      <c r="K119" s="53">
        <f>K120</f>
        <v>5040.5</v>
      </c>
      <c r="L119" s="53">
        <f>L120</f>
        <v>5213.1000000000004</v>
      </c>
      <c r="M119" s="47">
        <f>M120</f>
        <v>872.19500000000005</v>
      </c>
      <c r="N119" s="47">
        <f t="shared" si="14"/>
        <v>16.730831942606127</v>
      </c>
    </row>
    <row r="120" spans="1:14" ht="33.75" x14ac:dyDescent="0.2">
      <c r="A120" s="40">
        <v>108</v>
      </c>
      <c r="B120" s="26" t="s">
        <v>110</v>
      </c>
      <c r="C120" s="26" t="s">
        <v>106</v>
      </c>
      <c r="D120" s="26" t="s">
        <v>38</v>
      </c>
      <c r="E120" s="26" t="s">
        <v>116</v>
      </c>
      <c r="F120" s="26" t="s">
        <v>208</v>
      </c>
      <c r="G120" s="26" t="s">
        <v>3</v>
      </c>
      <c r="H120" s="26" t="s">
        <v>30</v>
      </c>
      <c r="I120" s="26" t="s">
        <v>109</v>
      </c>
      <c r="J120" s="23" t="s">
        <v>209</v>
      </c>
      <c r="K120" s="77">
        <v>5040.5</v>
      </c>
      <c r="L120" s="53">
        <v>5213.1000000000004</v>
      </c>
      <c r="M120" s="47">
        <v>872.19500000000005</v>
      </c>
      <c r="N120" s="47">
        <f t="shared" si="14"/>
        <v>16.730831942606127</v>
      </c>
    </row>
    <row r="121" spans="1:14" ht="22.5" x14ac:dyDescent="0.2">
      <c r="A121" s="40">
        <v>109</v>
      </c>
      <c r="B121" s="26" t="s">
        <v>110</v>
      </c>
      <c r="C121" s="26" t="s">
        <v>106</v>
      </c>
      <c r="D121" s="26" t="s">
        <v>38</v>
      </c>
      <c r="E121" s="26" t="s">
        <v>116</v>
      </c>
      <c r="F121" s="26" t="s">
        <v>195</v>
      </c>
      <c r="G121" s="26" t="s">
        <v>28</v>
      </c>
      <c r="H121" s="26" t="s">
        <v>30</v>
      </c>
      <c r="I121" s="26" t="s">
        <v>109</v>
      </c>
      <c r="J121" s="23" t="s">
        <v>196</v>
      </c>
      <c r="K121" s="53"/>
      <c r="L121" s="53">
        <f>L122</f>
        <v>666.4</v>
      </c>
      <c r="M121" s="47"/>
      <c r="N121" s="47"/>
    </row>
    <row r="122" spans="1:14" ht="22.5" x14ac:dyDescent="0.2">
      <c r="A122" s="40">
        <v>110</v>
      </c>
      <c r="B122" s="26" t="s">
        <v>110</v>
      </c>
      <c r="C122" s="26" t="s">
        <v>106</v>
      </c>
      <c r="D122" s="26" t="s">
        <v>38</v>
      </c>
      <c r="E122" s="26" t="s">
        <v>116</v>
      </c>
      <c r="F122" s="26" t="s">
        <v>195</v>
      </c>
      <c r="G122" s="26" t="s">
        <v>3</v>
      </c>
      <c r="H122" s="26" t="s">
        <v>30</v>
      </c>
      <c r="I122" s="26" t="s">
        <v>109</v>
      </c>
      <c r="J122" s="23" t="s">
        <v>197</v>
      </c>
      <c r="K122" s="77"/>
      <c r="L122" s="53">
        <v>666.4</v>
      </c>
      <c r="M122" s="47"/>
      <c r="N122" s="47"/>
    </row>
    <row r="123" spans="1:14" ht="15" customHeight="1" x14ac:dyDescent="0.2">
      <c r="A123" s="40">
        <v>111</v>
      </c>
      <c r="B123" s="26" t="s">
        <v>110</v>
      </c>
      <c r="C123" s="26" t="s">
        <v>106</v>
      </c>
      <c r="D123" s="26" t="s">
        <v>38</v>
      </c>
      <c r="E123" s="26" t="s">
        <v>116</v>
      </c>
      <c r="F123" s="26" t="s">
        <v>202</v>
      </c>
      <c r="G123" s="26" t="s">
        <v>28</v>
      </c>
      <c r="H123" s="26" t="s">
        <v>30</v>
      </c>
      <c r="I123" s="26" t="s">
        <v>109</v>
      </c>
      <c r="J123" s="23" t="s">
        <v>231</v>
      </c>
      <c r="K123" s="53">
        <f>K124</f>
        <v>206.5</v>
      </c>
      <c r="L123" s="53">
        <f>L124</f>
        <v>203</v>
      </c>
      <c r="M123" s="47">
        <f>M124</f>
        <v>203</v>
      </c>
      <c r="N123" s="47">
        <f t="shared" si="14"/>
        <v>100</v>
      </c>
    </row>
    <row r="124" spans="1:14" ht="15" customHeight="1" x14ac:dyDescent="0.2">
      <c r="A124" s="40">
        <v>112</v>
      </c>
      <c r="B124" s="26" t="s">
        <v>110</v>
      </c>
      <c r="C124" s="26" t="s">
        <v>106</v>
      </c>
      <c r="D124" s="26" t="s">
        <v>38</v>
      </c>
      <c r="E124" s="26" t="s">
        <v>116</v>
      </c>
      <c r="F124" s="26" t="s">
        <v>202</v>
      </c>
      <c r="G124" s="26" t="s">
        <v>3</v>
      </c>
      <c r="H124" s="26" t="s">
        <v>30</v>
      </c>
      <c r="I124" s="26" t="s">
        <v>109</v>
      </c>
      <c r="J124" s="23" t="s">
        <v>232</v>
      </c>
      <c r="K124" s="53">
        <v>206.5</v>
      </c>
      <c r="L124" s="53">
        <v>203</v>
      </c>
      <c r="M124" s="47">
        <v>203</v>
      </c>
      <c r="N124" s="47">
        <f t="shared" si="14"/>
        <v>100</v>
      </c>
    </row>
    <row r="125" spans="1:14" x14ac:dyDescent="0.2">
      <c r="A125" s="40">
        <v>113</v>
      </c>
      <c r="B125" s="28" t="s">
        <v>110</v>
      </c>
      <c r="C125" s="28" t="s">
        <v>106</v>
      </c>
      <c r="D125" s="28" t="s">
        <v>38</v>
      </c>
      <c r="E125" s="28" t="s">
        <v>117</v>
      </c>
      <c r="F125" s="28" t="s">
        <v>118</v>
      </c>
      <c r="G125" s="28" t="s">
        <v>28</v>
      </c>
      <c r="H125" s="28" t="s">
        <v>30</v>
      </c>
      <c r="I125" s="28" t="s">
        <v>109</v>
      </c>
      <c r="J125" s="29" t="s">
        <v>191</v>
      </c>
      <c r="K125" s="59">
        <f>K126</f>
        <v>7040.3</v>
      </c>
      <c r="L125" s="59">
        <f>L126</f>
        <v>17387.057110000002</v>
      </c>
      <c r="M125" s="44">
        <f>M126</f>
        <v>901.35199999999998</v>
      </c>
      <c r="N125" s="47">
        <f t="shared" si="14"/>
        <v>5.1840400264262998</v>
      </c>
    </row>
    <row r="126" spans="1:14" x14ac:dyDescent="0.2">
      <c r="A126" s="40">
        <v>114</v>
      </c>
      <c r="B126" s="26" t="s">
        <v>110</v>
      </c>
      <c r="C126" s="26" t="s">
        <v>106</v>
      </c>
      <c r="D126" s="26" t="s">
        <v>38</v>
      </c>
      <c r="E126" s="26" t="s">
        <v>117</v>
      </c>
      <c r="F126" s="26" t="s">
        <v>118</v>
      </c>
      <c r="G126" s="26" t="s">
        <v>3</v>
      </c>
      <c r="H126" s="26" t="s">
        <v>30</v>
      </c>
      <c r="I126" s="26" t="s">
        <v>109</v>
      </c>
      <c r="J126" s="27" t="s">
        <v>119</v>
      </c>
      <c r="K126" s="53">
        <f>SUM(K127:K133)</f>
        <v>7040.3</v>
      </c>
      <c r="L126" s="53">
        <f>SUM(L127:L133)</f>
        <v>17387.057110000002</v>
      </c>
      <c r="M126" s="47">
        <f>SUM(M127:M133)</f>
        <v>901.35199999999998</v>
      </c>
      <c r="N126" s="47">
        <f t="shared" si="14"/>
        <v>5.1840400264262998</v>
      </c>
    </row>
    <row r="127" spans="1:14" ht="22.5" x14ac:dyDescent="0.2">
      <c r="A127" s="40">
        <v>115</v>
      </c>
      <c r="B127" s="26" t="s">
        <v>110</v>
      </c>
      <c r="C127" s="26" t="s">
        <v>106</v>
      </c>
      <c r="D127" s="26" t="s">
        <v>38</v>
      </c>
      <c r="E127" s="26" t="s">
        <v>117</v>
      </c>
      <c r="F127" s="26" t="s">
        <v>118</v>
      </c>
      <c r="G127" s="26" t="s">
        <v>3</v>
      </c>
      <c r="H127" s="26" t="s">
        <v>121</v>
      </c>
      <c r="I127" s="26" t="s">
        <v>109</v>
      </c>
      <c r="J127" s="23" t="s">
        <v>161</v>
      </c>
      <c r="K127" s="77">
        <v>231.4</v>
      </c>
      <c r="L127" s="54">
        <v>231.4</v>
      </c>
      <c r="M127" s="55">
        <v>231.4</v>
      </c>
      <c r="N127" s="47">
        <f t="shared" si="14"/>
        <v>100</v>
      </c>
    </row>
    <row r="128" spans="1:14" ht="22.5" x14ac:dyDescent="0.2">
      <c r="A128" s="40">
        <v>116</v>
      </c>
      <c r="B128" s="26" t="s">
        <v>110</v>
      </c>
      <c r="C128" s="26" t="s">
        <v>106</v>
      </c>
      <c r="D128" s="26" t="s">
        <v>38</v>
      </c>
      <c r="E128" s="26" t="s">
        <v>117</v>
      </c>
      <c r="F128" s="26" t="s">
        <v>118</v>
      </c>
      <c r="G128" s="26" t="s">
        <v>3</v>
      </c>
      <c r="H128" s="26" t="s">
        <v>122</v>
      </c>
      <c r="I128" s="26" t="s">
        <v>109</v>
      </c>
      <c r="J128" s="23" t="s">
        <v>162</v>
      </c>
      <c r="K128" s="77">
        <v>254.6</v>
      </c>
      <c r="L128" s="54">
        <v>254.6</v>
      </c>
      <c r="M128" s="55"/>
      <c r="N128" s="47"/>
    </row>
    <row r="129" spans="1:14" ht="33.75" x14ac:dyDescent="0.2">
      <c r="A129" s="40">
        <v>117</v>
      </c>
      <c r="B129" s="26" t="s">
        <v>110</v>
      </c>
      <c r="C129" s="26" t="s">
        <v>106</v>
      </c>
      <c r="D129" s="26" t="s">
        <v>38</v>
      </c>
      <c r="E129" s="26" t="s">
        <v>117</v>
      </c>
      <c r="F129" s="26" t="s">
        <v>118</v>
      </c>
      <c r="G129" s="26" t="s">
        <v>3</v>
      </c>
      <c r="H129" s="26" t="s">
        <v>123</v>
      </c>
      <c r="I129" s="26" t="s">
        <v>109</v>
      </c>
      <c r="J129" s="23" t="s">
        <v>163</v>
      </c>
      <c r="K129" s="77">
        <v>2200</v>
      </c>
      <c r="L129" s="53">
        <v>2640</v>
      </c>
      <c r="M129" s="47"/>
      <c r="N129" s="47"/>
    </row>
    <row r="130" spans="1:14" ht="35.25" customHeight="1" x14ac:dyDescent="0.2">
      <c r="A130" s="40">
        <v>118</v>
      </c>
      <c r="B130" s="26" t="s">
        <v>110</v>
      </c>
      <c r="C130" s="26" t="s">
        <v>106</v>
      </c>
      <c r="D130" s="26" t="s">
        <v>38</v>
      </c>
      <c r="E130" s="26" t="s">
        <v>117</v>
      </c>
      <c r="F130" s="26" t="s">
        <v>118</v>
      </c>
      <c r="G130" s="26" t="s">
        <v>3</v>
      </c>
      <c r="H130" s="26" t="s">
        <v>260</v>
      </c>
      <c r="I130" s="26" t="s">
        <v>109</v>
      </c>
      <c r="J130" s="39" t="s">
        <v>262</v>
      </c>
      <c r="K130" s="77">
        <v>1454</v>
      </c>
      <c r="L130" s="53">
        <v>1454</v>
      </c>
      <c r="M130" s="47"/>
      <c r="N130" s="47"/>
    </row>
    <row r="131" spans="1:14" ht="36" customHeight="1" x14ac:dyDescent="0.2">
      <c r="A131" s="40">
        <v>119</v>
      </c>
      <c r="B131" s="26" t="s">
        <v>110</v>
      </c>
      <c r="C131" s="26" t="s">
        <v>106</v>
      </c>
      <c r="D131" s="26" t="s">
        <v>38</v>
      </c>
      <c r="E131" s="26" t="s">
        <v>117</v>
      </c>
      <c r="F131" s="26" t="s">
        <v>118</v>
      </c>
      <c r="G131" s="26" t="s">
        <v>3</v>
      </c>
      <c r="H131" s="26" t="s">
        <v>261</v>
      </c>
      <c r="I131" s="26" t="s">
        <v>109</v>
      </c>
      <c r="J131" s="39" t="s">
        <v>263</v>
      </c>
      <c r="K131" s="77">
        <v>2900.3</v>
      </c>
      <c r="L131" s="53">
        <v>2900.3</v>
      </c>
      <c r="M131" s="47">
        <v>669.952</v>
      </c>
      <c r="N131" s="47">
        <f t="shared" si="14"/>
        <v>23.099403509981727</v>
      </c>
    </row>
    <row r="132" spans="1:14" ht="47.25" customHeight="1" x14ac:dyDescent="0.2">
      <c r="A132" s="40">
        <v>120</v>
      </c>
      <c r="B132" s="26" t="s">
        <v>110</v>
      </c>
      <c r="C132" s="26" t="s">
        <v>106</v>
      </c>
      <c r="D132" s="26" t="s">
        <v>38</v>
      </c>
      <c r="E132" s="26" t="s">
        <v>117</v>
      </c>
      <c r="F132" s="26" t="s">
        <v>118</v>
      </c>
      <c r="G132" s="26" t="s">
        <v>3</v>
      </c>
      <c r="H132" s="26" t="s">
        <v>270</v>
      </c>
      <c r="I132" s="26" t="s">
        <v>109</v>
      </c>
      <c r="J132" s="39" t="s">
        <v>272</v>
      </c>
      <c r="K132" s="77"/>
      <c r="L132" s="53">
        <v>6.8571099999999996</v>
      </c>
      <c r="M132" s="47"/>
      <c r="N132" s="47"/>
    </row>
    <row r="133" spans="1:14" ht="36" customHeight="1" x14ac:dyDescent="0.2">
      <c r="A133" s="40">
        <v>121</v>
      </c>
      <c r="B133" s="26" t="s">
        <v>110</v>
      </c>
      <c r="C133" s="26" t="s">
        <v>106</v>
      </c>
      <c r="D133" s="26" t="s">
        <v>38</v>
      </c>
      <c r="E133" s="26" t="s">
        <v>117</v>
      </c>
      <c r="F133" s="26" t="s">
        <v>118</v>
      </c>
      <c r="G133" s="26" t="s">
        <v>3</v>
      </c>
      <c r="H133" s="26" t="s">
        <v>271</v>
      </c>
      <c r="I133" s="26" t="s">
        <v>109</v>
      </c>
      <c r="J133" s="39" t="s">
        <v>273</v>
      </c>
      <c r="K133" s="77"/>
      <c r="L133" s="53">
        <v>9899.9</v>
      </c>
      <c r="M133" s="47"/>
      <c r="N133" s="47"/>
    </row>
    <row r="134" spans="1:14" x14ac:dyDescent="0.2">
      <c r="A134" s="40">
        <v>122</v>
      </c>
      <c r="B134" s="31" t="s">
        <v>27</v>
      </c>
      <c r="C134" s="31" t="s">
        <v>106</v>
      </c>
      <c r="D134" s="31" t="s">
        <v>38</v>
      </c>
      <c r="E134" s="31" t="s">
        <v>124</v>
      </c>
      <c r="F134" s="31" t="s">
        <v>27</v>
      </c>
      <c r="G134" s="31" t="s">
        <v>28</v>
      </c>
      <c r="H134" s="31" t="s">
        <v>30</v>
      </c>
      <c r="I134" s="31" t="s">
        <v>109</v>
      </c>
      <c r="J134" s="72" t="s">
        <v>164</v>
      </c>
      <c r="K134" s="66">
        <f>K135+K156+K158+K160</f>
        <v>343095.89999999997</v>
      </c>
      <c r="L134" s="66">
        <f>L135+L156+L158+L160</f>
        <v>369673.81848999998</v>
      </c>
      <c r="M134" s="41">
        <f>M135+M156+M158</f>
        <v>68928.894650000002</v>
      </c>
      <c r="N134" s="41">
        <f t="shared" ref="N134" si="15">M134/L134*100</f>
        <v>18.645868655657743</v>
      </c>
    </row>
    <row r="135" spans="1:14" ht="21" x14ac:dyDescent="0.2">
      <c r="A135" s="40">
        <v>123</v>
      </c>
      <c r="B135" s="28" t="s">
        <v>110</v>
      </c>
      <c r="C135" s="28" t="s">
        <v>106</v>
      </c>
      <c r="D135" s="28" t="s">
        <v>38</v>
      </c>
      <c r="E135" s="28" t="s">
        <v>124</v>
      </c>
      <c r="F135" s="28" t="s">
        <v>125</v>
      </c>
      <c r="G135" s="28" t="s">
        <v>28</v>
      </c>
      <c r="H135" s="28" t="s">
        <v>30</v>
      </c>
      <c r="I135" s="28" t="s">
        <v>109</v>
      </c>
      <c r="J135" s="67" t="s">
        <v>165</v>
      </c>
      <c r="K135" s="59">
        <f>K136</f>
        <v>339988.99999999994</v>
      </c>
      <c r="L135" s="59">
        <f>L136</f>
        <v>366423.91848999995</v>
      </c>
      <c r="M135" s="44">
        <f>M136</f>
        <v>68142.544649999996</v>
      </c>
      <c r="N135" s="44">
        <f t="shared" ref="N135:N180" si="16">M135/L135*100</f>
        <v>18.596642088979699</v>
      </c>
    </row>
    <row r="136" spans="1:14" ht="22.5" x14ac:dyDescent="0.2">
      <c r="A136" s="40">
        <v>124</v>
      </c>
      <c r="B136" s="26" t="s">
        <v>110</v>
      </c>
      <c r="C136" s="26" t="s">
        <v>106</v>
      </c>
      <c r="D136" s="26" t="s">
        <v>38</v>
      </c>
      <c r="E136" s="26" t="s">
        <v>124</v>
      </c>
      <c r="F136" s="26" t="s">
        <v>125</v>
      </c>
      <c r="G136" s="26" t="s">
        <v>3</v>
      </c>
      <c r="H136" s="26" t="s">
        <v>30</v>
      </c>
      <c r="I136" s="26" t="s">
        <v>109</v>
      </c>
      <c r="J136" s="23" t="s">
        <v>126</v>
      </c>
      <c r="K136" s="53">
        <f>SUM(K137:K155)</f>
        <v>339988.99999999994</v>
      </c>
      <c r="L136" s="53">
        <f>SUM(L137:L155)</f>
        <v>366423.91848999995</v>
      </c>
      <c r="M136" s="47">
        <f>SUM(M137:M155)</f>
        <v>68142.544649999996</v>
      </c>
      <c r="N136" s="47">
        <f t="shared" si="16"/>
        <v>18.596642088979699</v>
      </c>
    </row>
    <row r="137" spans="1:14" ht="56.25" x14ac:dyDescent="0.2">
      <c r="A137" s="40">
        <v>125</v>
      </c>
      <c r="B137" s="26" t="s">
        <v>110</v>
      </c>
      <c r="C137" s="26" t="s">
        <v>106</v>
      </c>
      <c r="D137" s="26" t="s">
        <v>38</v>
      </c>
      <c r="E137" s="26" t="s">
        <v>124</v>
      </c>
      <c r="F137" s="26" t="s">
        <v>125</v>
      </c>
      <c r="G137" s="26" t="s">
        <v>3</v>
      </c>
      <c r="H137" s="26" t="s">
        <v>127</v>
      </c>
      <c r="I137" s="26" t="s">
        <v>109</v>
      </c>
      <c r="J137" s="68" t="s">
        <v>166</v>
      </c>
      <c r="K137" s="77">
        <v>1003.9</v>
      </c>
      <c r="L137" s="53">
        <v>1169</v>
      </c>
      <c r="M137" s="47">
        <v>242.62</v>
      </c>
      <c r="N137" s="47">
        <f t="shared" si="16"/>
        <v>20.754491017964071</v>
      </c>
    </row>
    <row r="138" spans="1:14" ht="112.5" x14ac:dyDescent="0.2">
      <c r="A138" s="40">
        <v>126</v>
      </c>
      <c r="B138" s="26" t="s">
        <v>110</v>
      </c>
      <c r="C138" s="26" t="s">
        <v>106</v>
      </c>
      <c r="D138" s="26" t="s">
        <v>38</v>
      </c>
      <c r="E138" s="26" t="s">
        <v>124</v>
      </c>
      <c r="F138" s="26" t="s">
        <v>125</v>
      </c>
      <c r="G138" s="26" t="s">
        <v>3</v>
      </c>
      <c r="H138" s="26" t="s">
        <v>128</v>
      </c>
      <c r="I138" s="26" t="s">
        <v>109</v>
      </c>
      <c r="J138" s="68" t="s">
        <v>167</v>
      </c>
      <c r="K138" s="77">
        <v>26042.6</v>
      </c>
      <c r="L138" s="53">
        <v>28153.1</v>
      </c>
      <c r="M138" s="47">
        <v>5495.433</v>
      </c>
      <c r="N138" s="47">
        <f t="shared" si="16"/>
        <v>19.519814869410475</v>
      </c>
    </row>
    <row r="139" spans="1:14" ht="112.5" x14ac:dyDescent="0.2">
      <c r="A139" s="40">
        <v>127</v>
      </c>
      <c r="B139" s="26" t="s">
        <v>110</v>
      </c>
      <c r="C139" s="26" t="s">
        <v>106</v>
      </c>
      <c r="D139" s="26" t="s">
        <v>38</v>
      </c>
      <c r="E139" s="26" t="s">
        <v>124</v>
      </c>
      <c r="F139" s="26" t="s">
        <v>125</v>
      </c>
      <c r="G139" s="26" t="s">
        <v>3</v>
      </c>
      <c r="H139" s="26" t="s">
        <v>129</v>
      </c>
      <c r="I139" s="26" t="s">
        <v>109</v>
      </c>
      <c r="J139" s="68" t="s">
        <v>168</v>
      </c>
      <c r="K139" s="77">
        <v>42726.8</v>
      </c>
      <c r="L139" s="53">
        <v>46451.5</v>
      </c>
      <c r="M139" s="47">
        <v>8901.4150000000009</v>
      </c>
      <c r="N139" s="47">
        <f t="shared" si="16"/>
        <v>19.162814979064187</v>
      </c>
    </row>
    <row r="140" spans="1:14" ht="67.5" x14ac:dyDescent="0.2">
      <c r="A140" s="40">
        <v>128</v>
      </c>
      <c r="B140" s="26" t="s">
        <v>110</v>
      </c>
      <c r="C140" s="26" t="s">
        <v>106</v>
      </c>
      <c r="D140" s="26" t="s">
        <v>38</v>
      </c>
      <c r="E140" s="26" t="s">
        <v>124</v>
      </c>
      <c r="F140" s="26" t="s">
        <v>125</v>
      </c>
      <c r="G140" s="26" t="s">
        <v>3</v>
      </c>
      <c r="H140" s="26" t="s">
        <v>130</v>
      </c>
      <c r="I140" s="26" t="s">
        <v>109</v>
      </c>
      <c r="J140" s="68" t="s">
        <v>169</v>
      </c>
      <c r="K140" s="77">
        <v>38.5</v>
      </c>
      <c r="L140" s="53">
        <v>45.1</v>
      </c>
      <c r="M140" s="47">
        <v>17.399999999999999</v>
      </c>
      <c r="N140" s="47">
        <f t="shared" si="16"/>
        <v>38.580931263858091</v>
      </c>
    </row>
    <row r="141" spans="1:14" ht="45" x14ac:dyDescent="0.2">
      <c r="A141" s="40">
        <v>129</v>
      </c>
      <c r="B141" s="26" t="s">
        <v>110</v>
      </c>
      <c r="C141" s="26" t="s">
        <v>106</v>
      </c>
      <c r="D141" s="26" t="s">
        <v>38</v>
      </c>
      <c r="E141" s="26" t="s">
        <v>124</v>
      </c>
      <c r="F141" s="26" t="s">
        <v>125</v>
      </c>
      <c r="G141" s="26" t="s">
        <v>3</v>
      </c>
      <c r="H141" s="26" t="s">
        <v>131</v>
      </c>
      <c r="I141" s="26" t="s">
        <v>109</v>
      </c>
      <c r="J141" s="68" t="s">
        <v>170</v>
      </c>
      <c r="K141" s="77">
        <v>66.3</v>
      </c>
      <c r="L141" s="53">
        <v>74.7</v>
      </c>
      <c r="M141" s="47">
        <v>4.3920000000000003</v>
      </c>
      <c r="N141" s="47">
        <f t="shared" si="16"/>
        <v>5.8795180722891569</v>
      </c>
    </row>
    <row r="142" spans="1:14" ht="48" customHeight="1" x14ac:dyDescent="0.2">
      <c r="A142" s="40">
        <v>130</v>
      </c>
      <c r="B142" s="26" t="s">
        <v>110</v>
      </c>
      <c r="C142" s="26" t="s">
        <v>106</v>
      </c>
      <c r="D142" s="26" t="s">
        <v>38</v>
      </c>
      <c r="E142" s="26" t="s">
        <v>124</v>
      </c>
      <c r="F142" s="26" t="s">
        <v>125</v>
      </c>
      <c r="G142" s="26" t="s">
        <v>3</v>
      </c>
      <c r="H142" s="26" t="s">
        <v>132</v>
      </c>
      <c r="I142" s="26" t="s">
        <v>109</v>
      </c>
      <c r="J142" s="71" t="s">
        <v>171</v>
      </c>
      <c r="K142" s="77">
        <v>5061.8999999999996</v>
      </c>
      <c r="L142" s="53">
        <v>5887.8</v>
      </c>
      <c r="M142" s="47">
        <v>1446.59</v>
      </c>
      <c r="N142" s="47">
        <f t="shared" si="16"/>
        <v>24.569278847786947</v>
      </c>
    </row>
    <row r="143" spans="1:14" ht="56.25" x14ac:dyDescent="0.2">
      <c r="A143" s="40">
        <v>131</v>
      </c>
      <c r="B143" s="26" t="s">
        <v>110</v>
      </c>
      <c r="C143" s="26" t="s">
        <v>106</v>
      </c>
      <c r="D143" s="26" t="s">
        <v>38</v>
      </c>
      <c r="E143" s="26" t="s">
        <v>124</v>
      </c>
      <c r="F143" s="26" t="s">
        <v>125</v>
      </c>
      <c r="G143" s="26" t="s">
        <v>3</v>
      </c>
      <c r="H143" s="26" t="s">
        <v>133</v>
      </c>
      <c r="I143" s="26" t="s">
        <v>109</v>
      </c>
      <c r="J143" s="68" t="s">
        <v>172</v>
      </c>
      <c r="K143" s="77">
        <v>1721.6</v>
      </c>
      <c r="L143" s="53">
        <v>1738.1184900000001</v>
      </c>
      <c r="M143" s="47">
        <v>384</v>
      </c>
      <c r="N143" s="47">
        <f t="shared" si="16"/>
        <v>22.09285513095255</v>
      </c>
    </row>
    <row r="144" spans="1:14" ht="56.25" x14ac:dyDescent="0.2">
      <c r="A144" s="40">
        <v>132</v>
      </c>
      <c r="B144" s="26" t="s">
        <v>110</v>
      </c>
      <c r="C144" s="26" t="s">
        <v>106</v>
      </c>
      <c r="D144" s="26" t="s">
        <v>38</v>
      </c>
      <c r="E144" s="26" t="s">
        <v>124</v>
      </c>
      <c r="F144" s="26" t="s">
        <v>125</v>
      </c>
      <c r="G144" s="26" t="s">
        <v>3</v>
      </c>
      <c r="H144" s="26" t="s">
        <v>134</v>
      </c>
      <c r="I144" s="26" t="s">
        <v>109</v>
      </c>
      <c r="J144" s="68" t="s">
        <v>173</v>
      </c>
      <c r="K144" s="77">
        <v>245</v>
      </c>
      <c r="L144" s="53">
        <v>280.60000000000002</v>
      </c>
      <c r="M144" s="47">
        <v>52.05</v>
      </c>
      <c r="N144" s="47">
        <f t="shared" si="16"/>
        <v>18.549536707056305</v>
      </c>
    </row>
    <row r="145" spans="1:14" ht="56.25" x14ac:dyDescent="0.2">
      <c r="A145" s="40">
        <v>133</v>
      </c>
      <c r="B145" s="26" t="s">
        <v>110</v>
      </c>
      <c r="C145" s="26" t="s">
        <v>106</v>
      </c>
      <c r="D145" s="26" t="s">
        <v>38</v>
      </c>
      <c r="E145" s="26" t="s">
        <v>124</v>
      </c>
      <c r="F145" s="26" t="s">
        <v>125</v>
      </c>
      <c r="G145" s="26" t="s">
        <v>3</v>
      </c>
      <c r="H145" s="26" t="s">
        <v>135</v>
      </c>
      <c r="I145" s="26" t="s">
        <v>109</v>
      </c>
      <c r="J145" s="68" t="s">
        <v>174</v>
      </c>
      <c r="K145" s="77">
        <v>2201.5</v>
      </c>
      <c r="L145" s="53">
        <v>2531.9</v>
      </c>
      <c r="M145" s="47">
        <v>645.16899999999998</v>
      </c>
      <c r="N145" s="47">
        <f t="shared" si="16"/>
        <v>25.481614597732928</v>
      </c>
    </row>
    <row r="146" spans="1:14" ht="90" x14ac:dyDescent="0.2">
      <c r="A146" s="40">
        <v>134</v>
      </c>
      <c r="B146" s="26" t="s">
        <v>110</v>
      </c>
      <c r="C146" s="26" t="s">
        <v>106</v>
      </c>
      <c r="D146" s="26" t="s">
        <v>38</v>
      </c>
      <c r="E146" s="26" t="s">
        <v>124</v>
      </c>
      <c r="F146" s="26" t="s">
        <v>125</v>
      </c>
      <c r="G146" s="26" t="s">
        <v>3</v>
      </c>
      <c r="H146" s="26" t="s">
        <v>136</v>
      </c>
      <c r="I146" s="26" t="s">
        <v>109</v>
      </c>
      <c r="J146" s="68" t="s">
        <v>175</v>
      </c>
      <c r="K146" s="77">
        <v>155.80000000000001</v>
      </c>
      <c r="L146" s="53">
        <v>155.80000000000001</v>
      </c>
      <c r="M146" s="47">
        <v>28.143999999999998</v>
      </c>
      <c r="N146" s="47">
        <f t="shared" si="16"/>
        <v>18.064184852374837</v>
      </c>
    </row>
    <row r="147" spans="1:14" ht="123.75" x14ac:dyDescent="0.2">
      <c r="A147" s="40">
        <v>135</v>
      </c>
      <c r="B147" s="26" t="s">
        <v>110</v>
      </c>
      <c r="C147" s="26" t="s">
        <v>106</v>
      </c>
      <c r="D147" s="26" t="s">
        <v>38</v>
      </c>
      <c r="E147" s="26" t="s">
        <v>124</v>
      </c>
      <c r="F147" s="26" t="s">
        <v>125</v>
      </c>
      <c r="G147" s="26" t="s">
        <v>3</v>
      </c>
      <c r="H147" s="26" t="s">
        <v>137</v>
      </c>
      <c r="I147" s="26" t="s">
        <v>109</v>
      </c>
      <c r="J147" s="68" t="s">
        <v>176</v>
      </c>
      <c r="K147" s="77">
        <v>183837.4</v>
      </c>
      <c r="L147" s="53">
        <v>199666.5</v>
      </c>
      <c r="M147" s="47">
        <v>38014.01</v>
      </c>
      <c r="N147" s="47">
        <f t="shared" si="16"/>
        <v>19.038752119158698</v>
      </c>
    </row>
    <row r="148" spans="1:14" ht="67.5" x14ac:dyDescent="0.2">
      <c r="A148" s="40">
        <v>136</v>
      </c>
      <c r="B148" s="26" t="s">
        <v>110</v>
      </c>
      <c r="C148" s="26" t="s">
        <v>106</v>
      </c>
      <c r="D148" s="26" t="s">
        <v>38</v>
      </c>
      <c r="E148" s="26" t="s">
        <v>124</v>
      </c>
      <c r="F148" s="26" t="s">
        <v>125</v>
      </c>
      <c r="G148" s="26" t="s">
        <v>3</v>
      </c>
      <c r="H148" s="26" t="s">
        <v>138</v>
      </c>
      <c r="I148" s="26" t="s">
        <v>109</v>
      </c>
      <c r="J148" s="71" t="s">
        <v>177</v>
      </c>
      <c r="K148" s="77">
        <v>4352.8</v>
      </c>
      <c r="L148" s="53">
        <v>4352.8</v>
      </c>
      <c r="M148" s="47">
        <v>750.25199999999995</v>
      </c>
      <c r="N148" s="47">
        <f t="shared" si="16"/>
        <v>17.236077926851681</v>
      </c>
    </row>
    <row r="149" spans="1:14" ht="45" x14ac:dyDescent="0.2">
      <c r="A149" s="40">
        <v>137</v>
      </c>
      <c r="B149" s="26" t="s">
        <v>110</v>
      </c>
      <c r="C149" s="26" t="s">
        <v>106</v>
      </c>
      <c r="D149" s="26" t="s">
        <v>38</v>
      </c>
      <c r="E149" s="26" t="s">
        <v>124</v>
      </c>
      <c r="F149" s="26" t="s">
        <v>125</v>
      </c>
      <c r="G149" s="26" t="s">
        <v>3</v>
      </c>
      <c r="H149" s="26" t="s">
        <v>139</v>
      </c>
      <c r="I149" s="26" t="s">
        <v>109</v>
      </c>
      <c r="J149" s="68" t="s">
        <v>178</v>
      </c>
      <c r="K149" s="77">
        <v>11344.1</v>
      </c>
      <c r="L149" s="53">
        <v>11344.1</v>
      </c>
      <c r="M149" s="47"/>
      <c r="N149" s="47"/>
    </row>
    <row r="150" spans="1:14" ht="57.75" customHeight="1" x14ac:dyDescent="0.2">
      <c r="A150" s="40">
        <v>138</v>
      </c>
      <c r="B150" s="26" t="s">
        <v>110</v>
      </c>
      <c r="C150" s="26" t="s">
        <v>106</v>
      </c>
      <c r="D150" s="26" t="s">
        <v>38</v>
      </c>
      <c r="E150" s="26" t="s">
        <v>124</v>
      </c>
      <c r="F150" s="26" t="s">
        <v>125</v>
      </c>
      <c r="G150" s="26" t="s">
        <v>3</v>
      </c>
      <c r="H150" s="26" t="s">
        <v>215</v>
      </c>
      <c r="I150" s="26" t="s">
        <v>109</v>
      </c>
      <c r="J150" s="71" t="s">
        <v>216</v>
      </c>
      <c r="K150" s="53">
        <v>4573.3999999999996</v>
      </c>
      <c r="L150" s="53">
        <v>4599.8</v>
      </c>
      <c r="M150" s="47">
        <v>37.074660000000002</v>
      </c>
      <c r="N150" s="47">
        <f t="shared" si="16"/>
        <v>0.80600591330057836</v>
      </c>
    </row>
    <row r="151" spans="1:14" ht="112.5" x14ac:dyDescent="0.2">
      <c r="A151" s="40">
        <v>139</v>
      </c>
      <c r="B151" s="26" t="s">
        <v>110</v>
      </c>
      <c r="C151" s="26" t="s">
        <v>106</v>
      </c>
      <c r="D151" s="26" t="s">
        <v>38</v>
      </c>
      <c r="E151" s="26" t="s">
        <v>124</v>
      </c>
      <c r="F151" s="26" t="s">
        <v>125</v>
      </c>
      <c r="G151" s="26" t="s">
        <v>3</v>
      </c>
      <c r="H151" s="26" t="s">
        <v>140</v>
      </c>
      <c r="I151" s="26" t="s">
        <v>109</v>
      </c>
      <c r="J151" s="68" t="s">
        <v>179</v>
      </c>
      <c r="K151" s="77">
        <v>36300.300000000003</v>
      </c>
      <c r="L151" s="53">
        <v>39482.9</v>
      </c>
      <c r="M151" s="47">
        <v>7622.54</v>
      </c>
      <c r="N151" s="47">
        <f t="shared" si="16"/>
        <v>19.305927376155246</v>
      </c>
    </row>
    <row r="152" spans="1:14" ht="56.25" x14ac:dyDescent="0.2">
      <c r="A152" s="40">
        <v>140</v>
      </c>
      <c r="B152" s="26" t="s">
        <v>110</v>
      </c>
      <c r="C152" s="26" t="s">
        <v>106</v>
      </c>
      <c r="D152" s="26" t="s">
        <v>38</v>
      </c>
      <c r="E152" s="26" t="s">
        <v>124</v>
      </c>
      <c r="F152" s="26" t="s">
        <v>125</v>
      </c>
      <c r="G152" s="26" t="s">
        <v>3</v>
      </c>
      <c r="H152" s="26" t="s">
        <v>141</v>
      </c>
      <c r="I152" s="26" t="s">
        <v>109</v>
      </c>
      <c r="J152" s="68" t="s">
        <v>180</v>
      </c>
      <c r="K152" s="77">
        <v>16117.8</v>
      </c>
      <c r="L152" s="53">
        <v>16117.8</v>
      </c>
      <c r="M152" s="47">
        <v>4029.6</v>
      </c>
      <c r="N152" s="47">
        <f t="shared" si="16"/>
        <v>25.000930648103342</v>
      </c>
    </row>
    <row r="153" spans="1:14" ht="58.5" customHeight="1" x14ac:dyDescent="0.2">
      <c r="A153" s="40">
        <v>141</v>
      </c>
      <c r="B153" s="26" t="s">
        <v>110</v>
      </c>
      <c r="C153" s="26" t="s">
        <v>106</v>
      </c>
      <c r="D153" s="26" t="s">
        <v>38</v>
      </c>
      <c r="E153" s="26" t="s">
        <v>124</v>
      </c>
      <c r="F153" s="26" t="s">
        <v>125</v>
      </c>
      <c r="G153" s="26" t="s">
        <v>3</v>
      </c>
      <c r="H153" s="26" t="s">
        <v>142</v>
      </c>
      <c r="I153" s="26" t="s">
        <v>109</v>
      </c>
      <c r="J153" s="71" t="s">
        <v>237</v>
      </c>
      <c r="K153" s="77">
        <v>998.1</v>
      </c>
      <c r="L153" s="53">
        <v>1163.3</v>
      </c>
      <c r="M153" s="47">
        <v>460.43</v>
      </c>
      <c r="N153" s="47">
        <f t="shared" si="16"/>
        <v>39.579644115877251</v>
      </c>
    </row>
    <row r="154" spans="1:14" ht="33.75" x14ac:dyDescent="0.2">
      <c r="A154" s="40">
        <v>142</v>
      </c>
      <c r="B154" s="26" t="s">
        <v>110</v>
      </c>
      <c r="C154" s="26" t="s">
        <v>106</v>
      </c>
      <c r="D154" s="26" t="s">
        <v>38</v>
      </c>
      <c r="E154" s="26" t="s">
        <v>124</v>
      </c>
      <c r="F154" s="26" t="s">
        <v>125</v>
      </c>
      <c r="G154" s="26" t="s">
        <v>3</v>
      </c>
      <c r="H154" s="26" t="s">
        <v>224</v>
      </c>
      <c r="I154" s="26" t="s">
        <v>109</v>
      </c>
      <c r="J154" s="23" t="s">
        <v>225</v>
      </c>
      <c r="K154" s="77">
        <v>3155.5</v>
      </c>
      <c r="L154" s="53">
        <v>3155.5</v>
      </c>
      <c r="M154" s="47"/>
      <c r="N154" s="47"/>
    </row>
    <row r="155" spans="1:14" ht="81" customHeight="1" x14ac:dyDescent="0.2">
      <c r="A155" s="40">
        <v>143</v>
      </c>
      <c r="B155" s="26" t="s">
        <v>110</v>
      </c>
      <c r="C155" s="26" t="s">
        <v>106</v>
      </c>
      <c r="D155" s="26" t="s">
        <v>38</v>
      </c>
      <c r="E155" s="26" t="s">
        <v>124</v>
      </c>
      <c r="F155" s="26" t="s">
        <v>125</v>
      </c>
      <c r="G155" s="26" t="s">
        <v>3</v>
      </c>
      <c r="H155" s="26" t="s">
        <v>233</v>
      </c>
      <c r="I155" s="26" t="s">
        <v>109</v>
      </c>
      <c r="J155" s="56" t="s">
        <v>234</v>
      </c>
      <c r="K155" s="77">
        <v>45.7</v>
      </c>
      <c r="L155" s="53">
        <v>53.6</v>
      </c>
      <c r="M155" s="47">
        <v>11.424989999999999</v>
      </c>
      <c r="N155" s="47">
        <f t="shared" si="16"/>
        <v>21.315279850746265</v>
      </c>
    </row>
    <row r="156" spans="1:14" ht="36.75" customHeight="1" x14ac:dyDescent="0.2">
      <c r="A156" s="40">
        <v>144</v>
      </c>
      <c r="B156" s="26" t="s">
        <v>110</v>
      </c>
      <c r="C156" s="26" t="s">
        <v>106</v>
      </c>
      <c r="D156" s="26" t="s">
        <v>38</v>
      </c>
      <c r="E156" s="26" t="s">
        <v>124</v>
      </c>
      <c r="F156" s="26" t="s">
        <v>143</v>
      </c>
      <c r="G156" s="26" t="s">
        <v>28</v>
      </c>
      <c r="H156" s="26" t="s">
        <v>30</v>
      </c>
      <c r="I156" s="26" t="s">
        <v>109</v>
      </c>
      <c r="J156" s="39" t="s">
        <v>181</v>
      </c>
      <c r="K156" s="53">
        <f>K157</f>
        <v>704.2</v>
      </c>
      <c r="L156" s="53">
        <f>L157</f>
        <v>704.2</v>
      </c>
      <c r="M156" s="47">
        <f>M157</f>
        <v>150.5</v>
      </c>
      <c r="N156" s="47">
        <f t="shared" si="16"/>
        <v>21.37176938369781</v>
      </c>
    </row>
    <row r="157" spans="1:14" s="22" customFormat="1" ht="45" x14ac:dyDescent="0.2">
      <c r="A157" s="40">
        <v>145</v>
      </c>
      <c r="B157" s="36" t="s">
        <v>110</v>
      </c>
      <c r="C157" s="36" t="s">
        <v>106</v>
      </c>
      <c r="D157" s="36" t="s">
        <v>38</v>
      </c>
      <c r="E157" s="36" t="s">
        <v>124</v>
      </c>
      <c r="F157" s="36" t="s">
        <v>143</v>
      </c>
      <c r="G157" s="36" t="s">
        <v>3</v>
      </c>
      <c r="H157" s="36" t="s">
        <v>30</v>
      </c>
      <c r="I157" s="36" t="s">
        <v>109</v>
      </c>
      <c r="J157" s="89" t="s">
        <v>182</v>
      </c>
      <c r="K157" s="78">
        <v>704.2</v>
      </c>
      <c r="L157" s="60">
        <v>704.2</v>
      </c>
      <c r="M157" s="49">
        <v>150.5</v>
      </c>
      <c r="N157" s="49">
        <f t="shared" si="16"/>
        <v>21.37176938369781</v>
      </c>
    </row>
    <row r="158" spans="1:14" s="22" customFormat="1" ht="22.5" x14ac:dyDescent="0.2">
      <c r="A158" s="40">
        <v>146</v>
      </c>
      <c r="B158" s="36" t="s">
        <v>110</v>
      </c>
      <c r="C158" s="36" t="s">
        <v>106</v>
      </c>
      <c r="D158" s="36" t="s">
        <v>38</v>
      </c>
      <c r="E158" s="36" t="s">
        <v>144</v>
      </c>
      <c r="F158" s="36" t="s">
        <v>145</v>
      </c>
      <c r="G158" s="36" t="s">
        <v>28</v>
      </c>
      <c r="H158" s="36" t="s">
        <v>30</v>
      </c>
      <c r="I158" s="36" t="s">
        <v>109</v>
      </c>
      <c r="J158" s="23" t="s">
        <v>183</v>
      </c>
      <c r="K158" s="60">
        <f>K159</f>
        <v>2395.9</v>
      </c>
      <c r="L158" s="60">
        <f>L159</f>
        <v>2543.4</v>
      </c>
      <c r="M158" s="49">
        <f>M159</f>
        <v>635.85</v>
      </c>
      <c r="N158" s="49">
        <f t="shared" si="16"/>
        <v>25</v>
      </c>
    </row>
    <row r="159" spans="1:14" ht="22.5" x14ac:dyDescent="0.2">
      <c r="A159" s="40">
        <v>147</v>
      </c>
      <c r="B159" s="26" t="s">
        <v>110</v>
      </c>
      <c r="C159" s="26" t="s">
        <v>106</v>
      </c>
      <c r="D159" s="26" t="s">
        <v>38</v>
      </c>
      <c r="E159" s="26" t="s">
        <v>144</v>
      </c>
      <c r="F159" s="26" t="s">
        <v>145</v>
      </c>
      <c r="G159" s="26" t="s">
        <v>3</v>
      </c>
      <c r="H159" s="26" t="s">
        <v>30</v>
      </c>
      <c r="I159" s="26" t="s">
        <v>109</v>
      </c>
      <c r="J159" s="30" t="s">
        <v>146</v>
      </c>
      <c r="K159" s="79">
        <v>2395.9</v>
      </c>
      <c r="L159" s="53">
        <v>2543.4</v>
      </c>
      <c r="M159" s="47">
        <v>635.85</v>
      </c>
      <c r="N159" s="47">
        <f t="shared" si="16"/>
        <v>25</v>
      </c>
    </row>
    <row r="160" spans="1:14" ht="36.75" customHeight="1" x14ac:dyDescent="0.2">
      <c r="A160" s="40">
        <v>148</v>
      </c>
      <c r="B160" s="26" t="s">
        <v>110</v>
      </c>
      <c r="C160" s="26" t="s">
        <v>106</v>
      </c>
      <c r="D160" s="26" t="s">
        <v>38</v>
      </c>
      <c r="E160" s="26" t="s">
        <v>144</v>
      </c>
      <c r="F160" s="26" t="s">
        <v>45</v>
      </c>
      <c r="G160" s="26" t="s">
        <v>28</v>
      </c>
      <c r="H160" s="26" t="s">
        <v>30</v>
      </c>
      <c r="I160" s="26" t="s">
        <v>109</v>
      </c>
      <c r="J160" s="30" t="s">
        <v>266</v>
      </c>
      <c r="K160" s="53">
        <f>K161</f>
        <v>6.8</v>
      </c>
      <c r="L160" s="53">
        <f>L161</f>
        <v>2.2999999999999998</v>
      </c>
      <c r="M160" s="47"/>
      <c r="N160" s="47"/>
    </row>
    <row r="161" spans="1:14" ht="37.5" customHeight="1" x14ac:dyDescent="0.2">
      <c r="A161" s="40">
        <v>149</v>
      </c>
      <c r="B161" s="26" t="s">
        <v>110</v>
      </c>
      <c r="C161" s="26" t="s">
        <v>106</v>
      </c>
      <c r="D161" s="26" t="s">
        <v>38</v>
      </c>
      <c r="E161" s="26" t="s">
        <v>144</v>
      </c>
      <c r="F161" s="26" t="s">
        <v>45</v>
      </c>
      <c r="G161" s="26" t="s">
        <v>3</v>
      </c>
      <c r="H161" s="26" t="s">
        <v>30</v>
      </c>
      <c r="I161" s="26" t="s">
        <v>109</v>
      </c>
      <c r="J161" s="30" t="s">
        <v>267</v>
      </c>
      <c r="K161" s="79">
        <v>6.8</v>
      </c>
      <c r="L161" s="53">
        <v>2.2999999999999998</v>
      </c>
      <c r="M161" s="47"/>
      <c r="N161" s="47"/>
    </row>
    <row r="162" spans="1:14" x14ac:dyDescent="0.2">
      <c r="A162" s="40">
        <v>150</v>
      </c>
      <c r="B162" s="31" t="s">
        <v>27</v>
      </c>
      <c r="C162" s="31" t="s">
        <v>106</v>
      </c>
      <c r="D162" s="31" t="s">
        <v>38</v>
      </c>
      <c r="E162" s="31" t="s">
        <v>147</v>
      </c>
      <c r="F162" s="31" t="s">
        <v>27</v>
      </c>
      <c r="G162" s="31" t="s">
        <v>28</v>
      </c>
      <c r="H162" s="31" t="s">
        <v>30</v>
      </c>
      <c r="I162" s="31" t="s">
        <v>109</v>
      </c>
      <c r="J162" s="33" t="s">
        <v>192</v>
      </c>
      <c r="K162" s="66">
        <f>K163+K167+K169+K171+K173+K175</f>
        <v>44.6</v>
      </c>
      <c r="L162" s="66">
        <f>L163+L167+L169+L171+L173+L175</f>
        <v>56310.686000000002</v>
      </c>
      <c r="M162" s="41">
        <f>M163+M167+M169+M171+M173+M175</f>
        <v>10671.586749999999</v>
      </c>
      <c r="N162" s="41">
        <f t="shared" si="16"/>
        <v>18.951263975011774</v>
      </c>
    </row>
    <row r="163" spans="1:14" ht="33.75" x14ac:dyDescent="0.2">
      <c r="A163" s="40">
        <v>151</v>
      </c>
      <c r="B163" s="36" t="s">
        <v>27</v>
      </c>
      <c r="C163" s="36" t="s">
        <v>106</v>
      </c>
      <c r="D163" s="36" t="s">
        <v>38</v>
      </c>
      <c r="E163" s="36" t="s">
        <v>147</v>
      </c>
      <c r="F163" s="36" t="s">
        <v>148</v>
      </c>
      <c r="G163" s="36" t="s">
        <v>28</v>
      </c>
      <c r="H163" s="36" t="s">
        <v>30</v>
      </c>
      <c r="I163" s="36" t="s">
        <v>109</v>
      </c>
      <c r="J163" s="23" t="s">
        <v>184</v>
      </c>
      <c r="K163" s="60">
        <f>K164</f>
        <v>44.6</v>
      </c>
      <c r="L163" s="60">
        <f>L164</f>
        <v>44.6</v>
      </c>
      <c r="M163" s="49"/>
      <c r="N163" s="47"/>
    </row>
    <row r="164" spans="1:14" ht="33.75" x14ac:dyDescent="0.2">
      <c r="A164" s="40">
        <v>152</v>
      </c>
      <c r="B164" s="26" t="s">
        <v>27</v>
      </c>
      <c r="C164" s="26" t="s">
        <v>106</v>
      </c>
      <c r="D164" s="26" t="s">
        <v>38</v>
      </c>
      <c r="E164" s="26" t="s">
        <v>147</v>
      </c>
      <c r="F164" s="26" t="s">
        <v>148</v>
      </c>
      <c r="G164" s="26" t="s">
        <v>3</v>
      </c>
      <c r="H164" s="26" t="s">
        <v>30</v>
      </c>
      <c r="I164" s="26" t="s">
        <v>109</v>
      </c>
      <c r="J164" s="32" t="s">
        <v>149</v>
      </c>
      <c r="K164" s="53">
        <f>K165+K166</f>
        <v>44.6</v>
      </c>
      <c r="L164" s="53">
        <f>L165+L166</f>
        <v>44.6</v>
      </c>
      <c r="M164" s="47"/>
      <c r="N164" s="47"/>
    </row>
    <row r="165" spans="1:14" ht="33.75" x14ac:dyDescent="0.2">
      <c r="A165" s="40">
        <v>153</v>
      </c>
      <c r="B165" s="26" t="s">
        <v>1</v>
      </c>
      <c r="C165" s="26" t="s">
        <v>106</v>
      </c>
      <c r="D165" s="26" t="s">
        <v>38</v>
      </c>
      <c r="E165" s="26" t="s">
        <v>147</v>
      </c>
      <c r="F165" s="26" t="s">
        <v>148</v>
      </c>
      <c r="G165" s="26" t="s">
        <v>3</v>
      </c>
      <c r="H165" s="26" t="s">
        <v>30</v>
      </c>
      <c r="I165" s="26" t="s">
        <v>109</v>
      </c>
      <c r="J165" s="32" t="s">
        <v>149</v>
      </c>
      <c r="K165" s="80">
        <v>38.1</v>
      </c>
      <c r="L165" s="53">
        <v>38.1</v>
      </c>
      <c r="M165" s="47"/>
      <c r="N165" s="47"/>
    </row>
    <row r="166" spans="1:14" ht="33.75" x14ac:dyDescent="0.2">
      <c r="A166" s="40">
        <v>154</v>
      </c>
      <c r="B166" s="26" t="s">
        <v>110</v>
      </c>
      <c r="C166" s="26" t="s">
        <v>106</v>
      </c>
      <c r="D166" s="26" t="s">
        <v>38</v>
      </c>
      <c r="E166" s="26" t="s">
        <v>147</v>
      </c>
      <c r="F166" s="26" t="s">
        <v>148</v>
      </c>
      <c r="G166" s="26" t="s">
        <v>3</v>
      </c>
      <c r="H166" s="26" t="s">
        <v>30</v>
      </c>
      <c r="I166" s="26" t="s">
        <v>109</v>
      </c>
      <c r="J166" s="32" t="s">
        <v>149</v>
      </c>
      <c r="K166" s="80">
        <v>6.5</v>
      </c>
      <c r="L166" s="53">
        <v>6.5</v>
      </c>
      <c r="M166" s="47"/>
      <c r="N166" s="47"/>
    </row>
    <row r="167" spans="1:14" ht="81" customHeight="1" x14ac:dyDescent="0.2">
      <c r="A167" s="40">
        <v>155</v>
      </c>
      <c r="B167" s="26" t="s">
        <v>110</v>
      </c>
      <c r="C167" s="26" t="s">
        <v>106</v>
      </c>
      <c r="D167" s="26" t="s">
        <v>38</v>
      </c>
      <c r="E167" s="26" t="s">
        <v>200</v>
      </c>
      <c r="F167" s="26" t="s">
        <v>43</v>
      </c>
      <c r="G167" s="26" t="s">
        <v>28</v>
      </c>
      <c r="H167" s="26" t="s">
        <v>30</v>
      </c>
      <c r="I167" s="26" t="s">
        <v>109</v>
      </c>
      <c r="J167" s="32" t="s">
        <v>278</v>
      </c>
      <c r="K167" s="53">
        <f>K168</f>
        <v>0</v>
      </c>
      <c r="L167" s="53">
        <f>L168</f>
        <v>468.7</v>
      </c>
      <c r="M167" s="47">
        <f>M168</f>
        <v>93.117000000000004</v>
      </c>
      <c r="N167" s="47">
        <f t="shared" si="16"/>
        <v>19.867079155109877</v>
      </c>
    </row>
    <row r="168" spans="1:14" ht="81" customHeight="1" x14ac:dyDescent="0.2">
      <c r="A168" s="40">
        <v>156</v>
      </c>
      <c r="B168" s="26" t="s">
        <v>110</v>
      </c>
      <c r="C168" s="26" t="s">
        <v>106</v>
      </c>
      <c r="D168" s="26" t="s">
        <v>38</v>
      </c>
      <c r="E168" s="26" t="s">
        <v>200</v>
      </c>
      <c r="F168" s="26" t="s">
        <v>43</v>
      </c>
      <c r="G168" s="26" t="s">
        <v>3</v>
      </c>
      <c r="H168" s="26" t="s">
        <v>30</v>
      </c>
      <c r="I168" s="26" t="s">
        <v>109</v>
      </c>
      <c r="J168" s="32" t="s">
        <v>279</v>
      </c>
      <c r="K168" s="80"/>
      <c r="L168" s="53">
        <v>468.7</v>
      </c>
      <c r="M168" s="47">
        <v>93.117000000000004</v>
      </c>
      <c r="N168" s="47">
        <f t="shared" si="16"/>
        <v>19.867079155109877</v>
      </c>
    </row>
    <row r="169" spans="1:14" ht="38.25" customHeight="1" x14ac:dyDescent="0.2">
      <c r="A169" s="40">
        <v>157</v>
      </c>
      <c r="B169" s="26" t="s">
        <v>110</v>
      </c>
      <c r="C169" s="26" t="s">
        <v>106</v>
      </c>
      <c r="D169" s="26" t="s">
        <v>38</v>
      </c>
      <c r="E169" s="26" t="s">
        <v>200</v>
      </c>
      <c r="F169" s="26" t="s">
        <v>250</v>
      </c>
      <c r="G169" s="26" t="s">
        <v>28</v>
      </c>
      <c r="H169" s="26" t="s">
        <v>30</v>
      </c>
      <c r="I169" s="26" t="s">
        <v>109</v>
      </c>
      <c r="J169" s="32" t="s">
        <v>251</v>
      </c>
      <c r="K169" s="53"/>
      <c r="L169" s="53">
        <f>L170</f>
        <v>1531.1</v>
      </c>
      <c r="M169" s="47">
        <f>M170</f>
        <v>315.35399999999998</v>
      </c>
      <c r="N169" s="47">
        <f t="shared" si="16"/>
        <v>20.596564561426426</v>
      </c>
    </row>
    <row r="170" spans="1:14" ht="45" customHeight="1" x14ac:dyDescent="0.2">
      <c r="A170" s="40">
        <v>158</v>
      </c>
      <c r="B170" s="26" t="s">
        <v>110</v>
      </c>
      <c r="C170" s="26" t="s">
        <v>106</v>
      </c>
      <c r="D170" s="26" t="s">
        <v>38</v>
      </c>
      <c r="E170" s="26" t="s">
        <v>200</v>
      </c>
      <c r="F170" s="26" t="s">
        <v>250</v>
      </c>
      <c r="G170" s="26" t="s">
        <v>3</v>
      </c>
      <c r="H170" s="26" t="s">
        <v>30</v>
      </c>
      <c r="I170" s="26" t="s">
        <v>109</v>
      </c>
      <c r="J170" s="32" t="s">
        <v>252</v>
      </c>
      <c r="K170" s="80"/>
      <c r="L170" s="53">
        <v>1531.1</v>
      </c>
      <c r="M170" s="47">
        <v>315.35399999999998</v>
      </c>
      <c r="N170" s="47">
        <f t="shared" si="16"/>
        <v>20.596564561426426</v>
      </c>
    </row>
    <row r="171" spans="1:14" ht="33.75" x14ac:dyDescent="0.2">
      <c r="A171" s="40">
        <v>159</v>
      </c>
      <c r="B171" s="26" t="s">
        <v>110</v>
      </c>
      <c r="C171" s="26" t="s">
        <v>106</v>
      </c>
      <c r="D171" s="26" t="s">
        <v>38</v>
      </c>
      <c r="E171" s="26" t="s">
        <v>200</v>
      </c>
      <c r="F171" s="26" t="s">
        <v>201</v>
      </c>
      <c r="G171" s="26" t="s">
        <v>28</v>
      </c>
      <c r="H171" s="26" t="s">
        <v>30</v>
      </c>
      <c r="I171" s="26" t="s">
        <v>109</v>
      </c>
      <c r="J171" s="23" t="s">
        <v>203</v>
      </c>
      <c r="K171" s="53"/>
      <c r="L171" s="53">
        <f>L172</f>
        <v>30935.5</v>
      </c>
      <c r="M171" s="47">
        <f>M172</f>
        <v>6145.92</v>
      </c>
      <c r="N171" s="47">
        <f t="shared" si="16"/>
        <v>19.866884323835077</v>
      </c>
    </row>
    <row r="172" spans="1:14" ht="33.75" x14ac:dyDescent="0.2">
      <c r="A172" s="40">
        <v>160</v>
      </c>
      <c r="B172" s="26" t="s">
        <v>110</v>
      </c>
      <c r="C172" s="26" t="s">
        <v>106</v>
      </c>
      <c r="D172" s="26" t="s">
        <v>38</v>
      </c>
      <c r="E172" s="26" t="s">
        <v>200</v>
      </c>
      <c r="F172" s="26" t="s">
        <v>201</v>
      </c>
      <c r="G172" s="26" t="s">
        <v>3</v>
      </c>
      <c r="H172" s="26" t="s">
        <v>30</v>
      </c>
      <c r="I172" s="26" t="s">
        <v>109</v>
      </c>
      <c r="J172" s="23" t="s">
        <v>204</v>
      </c>
      <c r="K172" s="81"/>
      <c r="L172" s="53">
        <v>30935.5</v>
      </c>
      <c r="M172" s="47">
        <v>6145.92</v>
      </c>
      <c r="N172" s="47">
        <f t="shared" si="16"/>
        <v>19.866884323835077</v>
      </c>
    </row>
    <row r="173" spans="1:14" ht="15.75" customHeight="1" x14ac:dyDescent="0.2">
      <c r="A173" s="40">
        <v>161</v>
      </c>
      <c r="B173" s="26" t="s">
        <v>110</v>
      </c>
      <c r="C173" s="26" t="s">
        <v>106</v>
      </c>
      <c r="D173" s="26" t="s">
        <v>38</v>
      </c>
      <c r="E173" s="26" t="s">
        <v>200</v>
      </c>
      <c r="F173" s="26" t="s">
        <v>202</v>
      </c>
      <c r="G173" s="26" t="s">
        <v>28</v>
      </c>
      <c r="H173" s="26" t="s">
        <v>30</v>
      </c>
      <c r="I173" s="26" t="s">
        <v>109</v>
      </c>
      <c r="J173" s="39" t="s">
        <v>205</v>
      </c>
      <c r="K173" s="53"/>
      <c r="L173" s="53">
        <f>L174</f>
        <v>71.481999999999999</v>
      </c>
      <c r="M173" s="47">
        <f>M174</f>
        <v>71.481999999999999</v>
      </c>
      <c r="N173" s="47">
        <f t="shared" si="16"/>
        <v>100</v>
      </c>
    </row>
    <row r="174" spans="1:14" ht="22.5" x14ac:dyDescent="0.2">
      <c r="A174" s="40">
        <v>162</v>
      </c>
      <c r="B174" s="26" t="s">
        <v>110</v>
      </c>
      <c r="C174" s="26" t="s">
        <v>106</v>
      </c>
      <c r="D174" s="26" t="s">
        <v>38</v>
      </c>
      <c r="E174" s="26" t="s">
        <v>200</v>
      </c>
      <c r="F174" s="26" t="s">
        <v>202</v>
      </c>
      <c r="G174" s="26" t="s">
        <v>3</v>
      </c>
      <c r="H174" s="26" t="s">
        <v>30</v>
      </c>
      <c r="I174" s="26" t="s">
        <v>109</v>
      </c>
      <c r="J174" s="23" t="s">
        <v>206</v>
      </c>
      <c r="K174" s="77"/>
      <c r="L174" s="53">
        <v>71.481999999999999</v>
      </c>
      <c r="M174" s="47">
        <v>71.481999999999999</v>
      </c>
      <c r="N174" s="47">
        <f t="shared" si="16"/>
        <v>100</v>
      </c>
    </row>
    <row r="175" spans="1:14" x14ac:dyDescent="0.2">
      <c r="A175" s="40">
        <v>163</v>
      </c>
      <c r="B175" s="28" t="s">
        <v>110</v>
      </c>
      <c r="C175" s="28" t="s">
        <v>106</v>
      </c>
      <c r="D175" s="28" t="s">
        <v>38</v>
      </c>
      <c r="E175" s="28" t="s">
        <v>227</v>
      </c>
      <c r="F175" s="28" t="s">
        <v>118</v>
      </c>
      <c r="G175" s="28" t="s">
        <v>28</v>
      </c>
      <c r="H175" s="28" t="s">
        <v>30</v>
      </c>
      <c r="I175" s="28" t="s">
        <v>109</v>
      </c>
      <c r="J175" s="67" t="s">
        <v>228</v>
      </c>
      <c r="K175" s="59"/>
      <c r="L175" s="59">
        <f>L176</f>
        <v>23259.303999999996</v>
      </c>
      <c r="M175" s="44">
        <f>M176</f>
        <v>4045.7137499999999</v>
      </c>
      <c r="N175" s="44">
        <f t="shared" si="16"/>
        <v>17.393958778818146</v>
      </c>
    </row>
    <row r="176" spans="1:14" ht="15.75" customHeight="1" x14ac:dyDescent="0.2">
      <c r="A176" s="40">
        <v>164</v>
      </c>
      <c r="B176" s="26" t="s">
        <v>110</v>
      </c>
      <c r="C176" s="26" t="s">
        <v>106</v>
      </c>
      <c r="D176" s="26" t="s">
        <v>38</v>
      </c>
      <c r="E176" s="26" t="s">
        <v>227</v>
      </c>
      <c r="F176" s="26" t="s">
        <v>118</v>
      </c>
      <c r="G176" s="26" t="s">
        <v>3</v>
      </c>
      <c r="H176" s="26" t="s">
        <v>30</v>
      </c>
      <c r="I176" s="26" t="s">
        <v>109</v>
      </c>
      <c r="J176" s="39" t="s">
        <v>229</v>
      </c>
      <c r="K176" s="53"/>
      <c r="L176" s="53">
        <f>SUM(L177:L187)</f>
        <v>23259.303999999996</v>
      </c>
      <c r="M176" s="47">
        <f>SUM(M177:M187)</f>
        <v>4045.7137499999999</v>
      </c>
      <c r="N176" s="47">
        <f t="shared" si="16"/>
        <v>17.393958778818146</v>
      </c>
    </row>
    <row r="177" spans="1:14" ht="46.5" customHeight="1" x14ac:dyDescent="0.2">
      <c r="A177" s="40">
        <v>165</v>
      </c>
      <c r="B177" s="26" t="s">
        <v>110</v>
      </c>
      <c r="C177" s="26" t="s">
        <v>106</v>
      </c>
      <c r="D177" s="26" t="s">
        <v>38</v>
      </c>
      <c r="E177" s="26" t="s">
        <v>227</v>
      </c>
      <c r="F177" s="26" t="s">
        <v>118</v>
      </c>
      <c r="G177" s="26" t="s">
        <v>3</v>
      </c>
      <c r="H177" s="26" t="s">
        <v>248</v>
      </c>
      <c r="I177" s="26" t="s">
        <v>109</v>
      </c>
      <c r="J177" s="56" t="s">
        <v>249</v>
      </c>
      <c r="K177" s="77"/>
      <c r="L177" s="53">
        <v>511.9</v>
      </c>
      <c r="M177" s="47">
        <v>123.81375</v>
      </c>
      <c r="N177" s="47">
        <f t="shared" si="16"/>
        <v>24.187097089275252</v>
      </c>
    </row>
    <row r="178" spans="1:14" ht="39" customHeight="1" x14ac:dyDescent="0.2">
      <c r="A178" s="40">
        <v>166</v>
      </c>
      <c r="B178" s="26" t="s">
        <v>110</v>
      </c>
      <c r="C178" s="26" t="s">
        <v>106</v>
      </c>
      <c r="D178" s="26" t="s">
        <v>38</v>
      </c>
      <c r="E178" s="26" t="s">
        <v>227</v>
      </c>
      <c r="F178" s="26" t="s">
        <v>118</v>
      </c>
      <c r="G178" s="26" t="s">
        <v>3</v>
      </c>
      <c r="H178" s="26" t="s">
        <v>318</v>
      </c>
      <c r="I178" s="26" t="s">
        <v>109</v>
      </c>
      <c r="J178" s="56" t="s">
        <v>320</v>
      </c>
      <c r="K178" s="77"/>
      <c r="L178" s="53">
        <v>8500.7000000000007</v>
      </c>
      <c r="M178" s="47">
        <v>2125.1</v>
      </c>
      <c r="N178" s="47">
        <f t="shared" si="16"/>
        <v>24.999117719717194</v>
      </c>
    </row>
    <row r="179" spans="1:14" ht="37.5" customHeight="1" x14ac:dyDescent="0.2">
      <c r="A179" s="40">
        <v>167</v>
      </c>
      <c r="B179" s="26" t="s">
        <v>110</v>
      </c>
      <c r="C179" s="26" t="s">
        <v>106</v>
      </c>
      <c r="D179" s="26" t="s">
        <v>38</v>
      </c>
      <c r="E179" s="26" t="s">
        <v>227</v>
      </c>
      <c r="F179" s="26" t="s">
        <v>118</v>
      </c>
      <c r="G179" s="26" t="s">
        <v>3</v>
      </c>
      <c r="H179" s="26" t="s">
        <v>319</v>
      </c>
      <c r="I179" s="26" t="s">
        <v>109</v>
      </c>
      <c r="J179" s="39" t="s">
        <v>321</v>
      </c>
      <c r="K179" s="77"/>
      <c r="L179" s="53">
        <v>766.5</v>
      </c>
      <c r="M179" s="47"/>
      <c r="N179" s="47"/>
    </row>
    <row r="180" spans="1:14" ht="24" customHeight="1" x14ac:dyDescent="0.2">
      <c r="A180" s="40">
        <v>168</v>
      </c>
      <c r="B180" s="26" t="s">
        <v>110</v>
      </c>
      <c r="C180" s="26" t="s">
        <v>106</v>
      </c>
      <c r="D180" s="26" t="s">
        <v>38</v>
      </c>
      <c r="E180" s="26" t="s">
        <v>227</v>
      </c>
      <c r="F180" s="26" t="s">
        <v>118</v>
      </c>
      <c r="G180" s="26" t="s">
        <v>3</v>
      </c>
      <c r="H180" s="26" t="s">
        <v>120</v>
      </c>
      <c r="I180" s="26" t="s">
        <v>109</v>
      </c>
      <c r="J180" s="56" t="s">
        <v>235</v>
      </c>
      <c r="K180" s="77"/>
      <c r="L180" s="53">
        <v>1796.8</v>
      </c>
      <c r="M180" s="47">
        <v>1796.8</v>
      </c>
      <c r="N180" s="47">
        <f t="shared" si="16"/>
        <v>100</v>
      </c>
    </row>
    <row r="181" spans="1:14" ht="25.5" customHeight="1" x14ac:dyDescent="0.2">
      <c r="A181" s="40">
        <v>169</v>
      </c>
      <c r="B181" s="26" t="s">
        <v>110</v>
      </c>
      <c r="C181" s="26" t="s">
        <v>106</v>
      </c>
      <c r="D181" s="26" t="s">
        <v>38</v>
      </c>
      <c r="E181" s="26" t="s">
        <v>227</v>
      </c>
      <c r="F181" s="26" t="s">
        <v>118</v>
      </c>
      <c r="G181" s="26" t="s">
        <v>3</v>
      </c>
      <c r="H181" s="26" t="s">
        <v>226</v>
      </c>
      <c r="I181" s="26" t="s">
        <v>109</v>
      </c>
      <c r="J181" s="56" t="s">
        <v>236</v>
      </c>
      <c r="K181" s="77"/>
      <c r="L181" s="53">
        <v>516.29999999999995</v>
      </c>
      <c r="M181" s="47"/>
      <c r="N181" s="47"/>
    </row>
    <row r="182" spans="1:14" ht="36" customHeight="1" x14ac:dyDescent="0.2">
      <c r="A182" s="40">
        <v>170</v>
      </c>
      <c r="B182" s="26" t="s">
        <v>110</v>
      </c>
      <c r="C182" s="26" t="s">
        <v>106</v>
      </c>
      <c r="D182" s="26" t="s">
        <v>38</v>
      </c>
      <c r="E182" s="26" t="s">
        <v>227</v>
      </c>
      <c r="F182" s="26" t="s">
        <v>118</v>
      </c>
      <c r="G182" s="26" t="s">
        <v>3</v>
      </c>
      <c r="H182" s="26" t="s">
        <v>239</v>
      </c>
      <c r="I182" s="26" t="s">
        <v>109</v>
      </c>
      <c r="J182" s="56" t="s">
        <v>240</v>
      </c>
      <c r="K182" s="53"/>
      <c r="L182" s="53">
        <v>51.015999999999998</v>
      </c>
      <c r="M182" s="47"/>
      <c r="N182" s="47"/>
    </row>
    <row r="183" spans="1:14" ht="36" customHeight="1" x14ac:dyDescent="0.2">
      <c r="A183" s="40">
        <v>171</v>
      </c>
      <c r="B183" s="26" t="s">
        <v>110</v>
      </c>
      <c r="C183" s="26" t="s">
        <v>106</v>
      </c>
      <c r="D183" s="26" t="s">
        <v>38</v>
      </c>
      <c r="E183" s="26" t="s">
        <v>227</v>
      </c>
      <c r="F183" s="26" t="s">
        <v>118</v>
      </c>
      <c r="G183" s="26" t="s">
        <v>3</v>
      </c>
      <c r="H183" s="26" t="s">
        <v>274</v>
      </c>
      <c r="I183" s="26" t="s">
        <v>109</v>
      </c>
      <c r="J183" s="56" t="s">
        <v>275</v>
      </c>
      <c r="K183" s="53"/>
      <c r="L183" s="53">
        <v>2603.598</v>
      </c>
      <c r="M183" s="47"/>
      <c r="N183" s="47"/>
    </row>
    <row r="184" spans="1:14" ht="47.25" customHeight="1" x14ac:dyDescent="0.2">
      <c r="A184" s="40">
        <v>172</v>
      </c>
      <c r="B184" s="26" t="s">
        <v>110</v>
      </c>
      <c r="C184" s="26" t="s">
        <v>106</v>
      </c>
      <c r="D184" s="26" t="s">
        <v>38</v>
      </c>
      <c r="E184" s="26" t="s">
        <v>227</v>
      </c>
      <c r="F184" s="26" t="s">
        <v>118</v>
      </c>
      <c r="G184" s="26" t="s">
        <v>3</v>
      </c>
      <c r="H184" s="26" t="s">
        <v>322</v>
      </c>
      <c r="I184" s="26" t="s">
        <v>109</v>
      </c>
      <c r="J184" s="56" t="s">
        <v>323</v>
      </c>
      <c r="K184" s="53"/>
      <c r="L184" s="53">
        <v>1493.29</v>
      </c>
      <c r="M184" s="47"/>
      <c r="N184" s="47"/>
    </row>
    <row r="185" spans="1:14" ht="26.25" customHeight="1" x14ac:dyDescent="0.2">
      <c r="A185" s="40">
        <v>173</v>
      </c>
      <c r="B185" s="26" t="s">
        <v>110</v>
      </c>
      <c r="C185" s="26" t="s">
        <v>106</v>
      </c>
      <c r="D185" s="26" t="s">
        <v>38</v>
      </c>
      <c r="E185" s="26" t="s">
        <v>227</v>
      </c>
      <c r="F185" s="26" t="s">
        <v>118</v>
      </c>
      <c r="G185" s="26" t="s">
        <v>3</v>
      </c>
      <c r="H185" s="26" t="s">
        <v>276</v>
      </c>
      <c r="I185" s="26" t="s">
        <v>109</v>
      </c>
      <c r="J185" s="56" t="s">
        <v>277</v>
      </c>
      <c r="K185" s="77"/>
      <c r="L185" s="53">
        <v>1440.6</v>
      </c>
      <c r="M185" s="47"/>
      <c r="N185" s="47"/>
    </row>
    <row r="186" spans="1:14" ht="36.75" customHeight="1" x14ac:dyDescent="0.2">
      <c r="A186" s="40">
        <v>174</v>
      </c>
      <c r="B186" s="26" t="s">
        <v>110</v>
      </c>
      <c r="C186" s="26" t="s">
        <v>106</v>
      </c>
      <c r="D186" s="26" t="s">
        <v>38</v>
      </c>
      <c r="E186" s="26" t="s">
        <v>227</v>
      </c>
      <c r="F186" s="26" t="s">
        <v>118</v>
      </c>
      <c r="G186" s="26" t="s">
        <v>3</v>
      </c>
      <c r="H186" s="26" t="s">
        <v>254</v>
      </c>
      <c r="I186" s="26" t="s">
        <v>109</v>
      </c>
      <c r="J186" s="56" t="s">
        <v>255</v>
      </c>
      <c r="K186" s="77"/>
      <c r="L186" s="53">
        <v>1579</v>
      </c>
      <c r="M186" s="47"/>
      <c r="N186" s="47"/>
    </row>
    <row r="187" spans="1:14" ht="24.75" customHeight="1" x14ac:dyDescent="0.2">
      <c r="A187" s="40">
        <v>175</v>
      </c>
      <c r="B187" s="26" t="s">
        <v>110</v>
      </c>
      <c r="C187" s="26" t="s">
        <v>106</v>
      </c>
      <c r="D187" s="26" t="s">
        <v>38</v>
      </c>
      <c r="E187" s="26" t="s">
        <v>227</v>
      </c>
      <c r="F187" s="26" t="s">
        <v>118</v>
      </c>
      <c r="G187" s="26" t="s">
        <v>3</v>
      </c>
      <c r="H187" s="26" t="s">
        <v>264</v>
      </c>
      <c r="I187" s="26" t="s">
        <v>109</v>
      </c>
      <c r="J187" s="71" t="s">
        <v>265</v>
      </c>
      <c r="K187" s="77"/>
      <c r="L187" s="53">
        <v>3999.6</v>
      </c>
      <c r="M187" s="47"/>
      <c r="N187" s="47"/>
    </row>
    <row r="188" spans="1:14" ht="42" x14ac:dyDescent="0.2">
      <c r="A188" s="40">
        <v>176</v>
      </c>
      <c r="B188" s="28" t="s">
        <v>1</v>
      </c>
      <c r="C188" s="28" t="s">
        <v>106</v>
      </c>
      <c r="D188" s="28" t="s">
        <v>185</v>
      </c>
      <c r="E188" s="28" t="s">
        <v>28</v>
      </c>
      <c r="F188" s="28" t="s">
        <v>27</v>
      </c>
      <c r="G188" s="28" t="s">
        <v>28</v>
      </c>
      <c r="H188" s="28" t="s">
        <v>30</v>
      </c>
      <c r="I188" s="28" t="s">
        <v>27</v>
      </c>
      <c r="J188" s="90" t="s">
        <v>186</v>
      </c>
      <c r="K188" s="76"/>
      <c r="L188" s="59"/>
      <c r="M188" s="44">
        <f>M189</f>
        <v>11.50554</v>
      </c>
      <c r="N188" s="44"/>
    </row>
    <row r="189" spans="1:14" ht="45" x14ac:dyDescent="0.2">
      <c r="A189" s="40">
        <v>177</v>
      </c>
      <c r="B189" s="26" t="s">
        <v>1</v>
      </c>
      <c r="C189" s="26" t="s">
        <v>106</v>
      </c>
      <c r="D189" s="26" t="s">
        <v>185</v>
      </c>
      <c r="E189" s="26" t="s">
        <v>28</v>
      </c>
      <c r="F189" s="26" t="s">
        <v>27</v>
      </c>
      <c r="G189" s="26" t="s">
        <v>28</v>
      </c>
      <c r="H189" s="26" t="s">
        <v>30</v>
      </c>
      <c r="I189" s="26" t="s">
        <v>109</v>
      </c>
      <c r="J189" s="68" t="s">
        <v>187</v>
      </c>
      <c r="K189" s="77"/>
      <c r="L189" s="53"/>
      <c r="M189" s="47">
        <f>M190</f>
        <v>11.50554</v>
      </c>
      <c r="N189" s="47"/>
    </row>
    <row r="190" spans="1:14" ht="45" x14ac:dyDescent="0.2">
      <c r="A190" s="40">
        <v>178</v>
      </c>
      <c r="B190" s="26" t="s">
        <v>1</v>
      </c>
      <c r="C190" s="26" t="s">
        <v>106</v>
      </c>
      <c r="D190" s="26" t="s">
        <v>185</v>
      </c>
      <c r="E190" s="26" t="s">
        <v>28</v>
      </c>
      <c r="F190" s="26" t="s">
        <v>27</v>
      </c>
      <c r="G190" s="26" t="s">
        <v>3</v>
      </c>
      <c r="H190" s="26" t="s">
        <v>30</v>
      </c>
      <c r="I190" s="26" t="s">
        <v>109</v>
      </c>
      <c r="J190" s="68" t="s">
        <v>188</v>
      </c>
      <c r="K190" s="77"/>
      <c r="L190" s="53"/>
      <c r="M190" s="47">
        <f>M191</f>
        <v>11.50554</v>
      </c>
      <c r="N190" s="47"/>
    </row>
    <row r="191" spans="1:14" ht="22.5" x14ac:dyDescent="0.2">
      <c r="A191" s="40">
        <v>179</v>
      </c>
      <c r="B191" s="26" t="s">
        <v>1</v>
      </c>
      <c r="C191" s="26" t="s">
        <v>106</v>
      </c>
      <c r="D191" s="26" t="s">
        <v>185</v>
      </c>
      <c r="E191" s="26" t="s">
        <v>3</v>
      </c>
      <c r="F191" s="26" t="s">
        <v>27</v>
      </c>
      <c r="G191" s="26" t="s">
        <v>3</v>
      </c>
      <c r="H191" s="26" t="s">
        <v>30</v>
      </c>
      <c r="I191" s="26" t="s">
        <v>109</v>
      </c>
      <c r="J191" s="23" t="s">
        <v>189</v>
      </c>
      <c r="K191" s="77"/>
      <c r="L191" s="53"/>
      <c r="M191" s="47">
        <f>M192</f>
        <v>11.50554</v>
      </c>
      <c r="N191" s="47"/>
    </row>
    <row r="192" spans="1:14" ht="22.5" x14ac:dyDescent="0.2">
      <c r="A192" s="40">
        <v>180</v>
      </c>
      <c r="B192" s="26" t="s">
        <v>1</v>
      </c>
      <c r="C192" s="26" t="s">
        <v>106</v>
      </c>
      <c r="D192" s="26" t="s">
        <v>185</v>
      </c>
      <c r="E192" s="26" t="s">
        <v>3</v>
      </c>
      <c r="F192" s="26" t="s">
        <v>42</v>
      </c>
      <c r="G192" s="26" t="s">
        <v>3</v>
      </c>
      <c r="H192" s="26" t="s">
        <v>30</v>
      </c>
      <c r="I192" s="26" t="s">
        <v>109</v>
      </c>
      <c r="J192" s="23" t="s">
        <v>190</v>
      </c>
      <c r="K192" s="77"/>
      <c r="L192" s="53"/>
      <c r="M192" s="47">
        <v>11.50554</v>
      </c>
      <c r="N192" s="47"/>
    </row>
    <row r="193" spans="1:14" ht="31.5" x14ac:dyDescent="0.2">
      <c r="A193" s="40">
        <v>181</v>
      </c>
      <c r="B193" s="28" t="s">
        <v>110</v>
      </c>
      <c r="C193" s="28" t="s">
        <v>106</v>
      </c>
      <c r="D193" s="28" t="s">
        <v>150</v>
      </c>
      <c r="E193" s="28" t="s">
        <v>28</v>
      </c>
      <c r="F193" s="28" t="s">
        <v>27</v>
      </c>
      <c r="G193" s="28" t="s">
        <v>28</v>
      </c>
      <c r="H193" s="28" t="s">
        <v>30</v>
      </c>
      <c r="I193" s="28" t="s">
        <v>27</v>
      </c>
      <c r="J193" s="90" t="s">
        <v>193</v>
      </c>
      <c r="K193" s="76"/>
      <c r="L193" s="59"/>
      <c r="M193" s="44">
        <v>-480.47678000000002</v>
      </c>
      <c r="N193" s="47"/>
    </row>
    <row r="194" spans="1:14" ht="22.5" x14ac:dyDescent="0.2">
      <c r="A194" s="40">
        <v>182</v>
      </c>
      <c r="B194" s="26" t="s">
        <v>110</v>
      </c>
      <c r="C194" s="26" t="s">
        <v>106</v>
      </c>
      <c r="D194" s="26" t="s">
        <v>150</v>
      </c>
      <c r="E194" s="26" t="s">
        <v>28</v>
      </c>
      <c r="F194" s="26" t="s">
        <v>27</v>
      </c>
      <c r="G194" s="26" t="s">
        <v>3</v>
      </c>
      <c r="H194" s="26" t="s">
        <v>30</v>
      </c>
      <c r="I194" s="26" t="s">
        <v>109</v>
      </c>
      <c r="J194" s="23" t="s">
        <v>194</v>
      </c>
      <c r="K194" s="77"/>
      <c r="L194" s="53"/>
      <c r="M194" s="47">
        <f>M196</f>
        <v>-480.47674999999998</v>
      </c>
      <c r="N194" s="47"/>
    </row>
    <row r="195" spans="1:14" ht="36.75" customHeight="1" x14ac:dyDescent="0.2">
      <c r="A195" s="40">
        <v>183</v>
      </c>
      <c r="B195" s="26" t="s">
        <v>110</v>
      </c>
      <c r="C195" s="26" t="s">
        <v>106</v>
      </c>
      <c r="D195" s="26" t="s">
        <v>150</v>
      </c>
      <c r="E195" s="26" t="s">
        <v>116</v>
      </c>
      <c r="F195" s="26" t="s">
        <v>208</v>
      </c>
      <c r="G195" s="26" t="s">
        <v>3</v>
      </c>
      <c r="H195" s="26" t="s">
        <v>30</v>
      </c>
      <c r="I195" s="26" t="s">
        <v>109</v>
      </c>
      <c r="J195" s="39" t="s">
        <v>324</v>
      </c>
      <c r="K195" s="77"/>
      <c r="L195" s="84"/>
      <c r="M195" s="53">
        <v>-3.0000000000000001E-5</v>
      </c>
      <c r="N195" s="47"/>
    </row>
    <row r="196" spans="1:14" ht="22.5" x14ac:dyDescent="0.2">
      <c r="A196" s="40">
        <v>184</v>
      </c>
      <c r="B196" s="26" t="s">
        <v>110</v>
      </c>
      <c r="C196" s="26" t="s">
        <v>106</v>
      </c>
      <c r="D196" s="26" t="s">
        <v>150</v>
      </c>
      <c r="E196" s="26" t="s">
        <v>151</v>
      </c>
      <c r="F196" s="26" t="s">
        <v>37</v>
      </c>
      <c r="G196" s="26" t="s">
        <v>3</v>
      </c>
      <c r="H196" s="26" t="s">
        <v>30</v>
      </c>
      <c r="I196" s="26" t="s">
        <v>109</v>
      </c>
      <c r="J196" s="23" t="s">
        <v>152</v>
      </c>
      <c r="K196" s="77"/>
      <c r="L196" s="53"/>
      <c r="M196" s="47">
        <v>-480.47674999999998</v>
      </c>
      <c r="N196" s="47"/>
    </row>
    <row r="197" spans="1:14" x14ac:dyDescent="0.2">
      <c r="A197" s="40">
        <v>185</v>
      </c>
      <c r="B197" s="28"/>
      <c r="C197" s="28"/>
      <c r="D197" s="28"/>
      <c r="E197" s="28"/>
      <c r="F197" s="28"/>
      <c r="G197" s="28"/>
      <c r="H197" s="31"/>
      <c r="I197" s="34"/>
      <c r="J197" s="35" t="s">
        <v>153</v>
      </c>
      <c r="K197" s="65">
        <f>K13+K107</f>
        <v>916516.40599999984</v>
      </c>
      <c r="L197" s="65">
        <f>L13+L107</f>
        <v>1063656.1676</v>
      </c>
      <c r="M197" s="42">
        <f>M13+M107</f>
        <v>227741.92370000001</v>
      </c>
      <c r="N197" s="42">
        <f>M197/L197*100</f>
        <v>21.411235193969649</v>
      </c>
    </row>
    <row r="198" spans="1:14" x14ac:dyDescent="0.2">
      <c r="A198" s="37"/>
      <c r="B198" s="38"/>
    </row>
    <row r="199" spans="1:14" x14ac:dyDescent="0.2">
      <c r="A199" s="37"/>
      <c r="B199" s="38"/>
    </row>
  </sheetData>
  <mergeCells count="18">
    <mergeCell ref="A10:A12"/>
    <mergeCell ref="B10:I10"/>
    <mergeCell ref="J10:J12"/>
    <mergeCell ref="B11:B12"/>
    <mergeCell ref="C11:C12"/>
    <mergeCell ref="H11:H12"/>
    <mergeCell ref="I11:I12"/>
    <mergeCell ref="D11:D12"/>
    <mergeCell ref="E11:E12"/>
    <mergeCell ref="F11:F12"/>
    <mergeCell ref="G11:G12"/>
    <mergeCell ref="K10:K12"/>
    <mergeCell ref="K1:N1"/>
    <mergeCell ref="L5:L6"/>
    <mergeCell ref="L10:L12"/>
    <mergeCell ref="A9:L9"/>
    <mergeCell ref="N10:N12"/>
    <mergeCell ref="M10:M12"/>
  </mergeCells>
  <phoneticPr fontId="1" type="noConversion"/>
  <pageMargins left="0.39370078740157483" right="0" top="0" bottom="0" header="0" footer="0"/>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исполнение</vt:lpstr>
    </vt:vector>
  </TitlesOfParts>
  <Company>ГФУ</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ОАБП</dc:creator>
  <cp:lastModifiedBy>Зубрицкая</cp:lastModifiedBy>
  <cp:lastPrinted>2025-04-21T07:11:07Z</cp:lastPrinted>
  <dcterms:created xsi:type="dcterms:W3CDTF">2008-10-12T08:42:52Z</dcterms:created>
  <dcterms:modified xsi:type="dcterms:W3CDTF">2025-04-23T07:57:33Z</dcterms:modified>
</cp:coreProperties>
</file>