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очта исходящая\ИСПОЛНЕНИЕ В РАЙСОВЕТ 2024 ГОД\Исполнение за 1 полугодие 2024 года\"/>
    </mc:Choice>
  </mc:AlternateContent>
  <bookViews>
    <workbookView xWindow="-30" yWindow="-75" windowWidth="15480" windowHeight="11640"/>
  </bookViews>
  <sheets>
    <sheet name="исполнение" sheetId="5" r:id="rId1"/>
  </sheets>
  <calcPr calcId="152511"/>
</workbook>
</file>

<file path=xl/calcChain.xml><?xml version="1.0" encoding="utf-8"?>
<calcChain xmlns="http://schemas.openxmlformats.org/spreadsheetml/2006/main">
  <c r="M179" i="5" l="1"/>
  <c r="M177" i="5"/>
  <c r="M173" i="5"/>
  <c r="L152" i="5"/>
  <c r="M118" i="5"/>
  <c r="L116" i="5"/>
  <c r="K116" i="5"/>
  <c r="M129" i="5"/>
  <c r="M128" i="5"/>
  <c r="M122" i="5"/>
  <c r="L107" i="5"/>
  <c r="L57" i="5"/>
  <c r="L56" i="5" s="1"/>
  <c r="M27" i="5"/>
  <c r="M162" i="5"/>
  <c r="K160" i="5"/>
  <c r="M161" i="5" l="1"/>
  <c r="L156" i="5"/>
  <c r="K156" i="5"/>
  <c r="M157" i="5"/>
  <c r="M126" i="5"/>
  <c r="M125" i="5"/>
  <c r="L87" i="5"/>
  <c r="M88" i="5"/>
  <c r="M77" i="5"/>
  <c r="K26" i="5"/>
  <c r="L16" i="5"/>
  <c r="K16" i="5"/>
  <c r="K46" i="5"/>
  <c r="L46" i="5"/>
  <c r="M44" i="5"/>
  <c r="M181" i="5"/>
  <c r="M165" i="5"/>
  <c r="L164" i="5"/>
  <c r="M163" i="5"/>
  <c r="L160" i="5"/>
  <c r="M156" i="5" l="1"/>
  <c r="M104" i="5"/>
  <c r="L89" i="5"/>
  <c r="M180" i="5"/>
  <c r="M172" i="5"/>
  <c r="M127" i="5"/>
  <c r="M124" i="5"/>
  <c r="M123" i="5"/>
  <c r="M121" i="5"/>
  <c r="M120" i="5"/>
  <c r="M119" i="5"/>
  <c r="M117" i="5"/>
  <c r="M114" i="5"/>
  <c r="M112" i="5"/>
  <c r="M108" i="5"/>
  <c r="L113" i="5" l="1"/>
  <c r="M101" i="5"/>
  <c r="L100" i="5"/>
  <c r="M91" i="5" l="1"/>
  <c r="M84" i="5"/>
  <c r="M81" i="5"/>
  <c r="M80" i="5"/>
  <c r="M79" i="5"/>
  <c r="M78" i="5"/>
  <c r="M73" i="5"/>
  <c r="M48" i="5"/>
  <c r="M176" i="5"/>
  <c r="M175" i="5"/>
  <c r="M150" i="5"/>
  <c r="M137" i="5"/>
  <c r="M136" i="5"/>
  <c r="L115" i="5"/>
  <c r="L111" i="5"/>
  <c r="K164" i="5"/>
  <c r="M164" i="5" s="1"/>
  <c r="K152" i="5"/>
  <c r="K113" i="5"/>
  <c r="M113" i="5" s="1"/>
  <c r="K107" i="5"/>
  <c r="M107" i="5" s="1"/>
  <c r="K87" i="5"/>
  <c r="M87" i="5" s="1"/>
  <c r="M18" i="5"/>
  <c r="L171" i="5"/>
  <c r="K171" i="5"/>
  <c r="M178" i="5"/>
  <c r="M146" i="5"/>
  <c r="M63" i="5"/>
  <c r="M55" i="5"/>
  <c r="M116" i="5" l="1"/>
  <c r="M174" i="5"/>
  <c r="L37" i="5"/>
  <c r="L36" i="5" s="1"/>
  <c r="L35" i="5" s="1"/>
  <c r="L132" i="5"/>
  <c r="L131" i="5" s="1"/>
  <c r="K132" i="5"/>
  <c r="K131" i="5" s="1"/>
  <c r="K115" i="5"/>
  <c r="M76" i="5"/>
  <c r="M151" i="5"/>
  <c r="M115" i="5" l="1"/>
  <c r="L72" i="5"/>
  <c r="K41" i="5"/>
  <c r="L41" i="5"/>
  <c r="M42" i="5"/>
  <c r="L26" i="5"/>
  <c r="M26" i="5" s="1"/>
  <c r="L22" i="5"/>
  <c r="M41" i="5" l="1"/>
  <c r="L103" i="5"/>
  <c r="L109" i="5"/>
  <c r="L106" i="5" s="1"/>
  <c r="L83" i="5"/>
  <c r="K83" i="5"/>
  <c r="M83" i="5" l="1"/>
  <c r="K170" i="5"/>
  <c r="M171" i="5" l="1"/>
  <c r="L170" i="5"/>
  <c r="M170" i="5" s="1"/>
  <c r="L185" i="5"/>
  <c r="L184" i="5" s="1"/>
  <c r="L183" i="5" s="1"/>
  <c r="K109" i="5"/>
  <c r="M105" i="5"/>
  <c r="K103" i="5"/>
  <c r="M85" i="5"/>
  <c r="M71" i="5"/>
  <c r="M70" i="5"/>
  <c r="K69" i="5"/>
  <c r="K154" i="5"/>
  <c r="K130" i="5" s="1"/>
  <c r="L154" i="5"/>
  <c r="L130" i="5" s="1"/>
  <c r="K89" i="5"/>
  <c r="M89" i="5" s="1"/>
  <c r="M82" i="5"/>
  <c r="M75" i="5"/>
  <c r="M74" i="5"/>
  <c r="K43" i="5"/>
  <c r="L43" i="5"/>
  <c r="K72" i="5"/>
  <c r="L69" i="5"/>
  <c r="L68" i="5" s="1"/>
  <c r="K62" i="5"/>
  <c r="K68" i="5" l="1"/>
  <c r="K61" i="5"/>
  <c r="K40" i="5"/>
  <c r="K39" i="5"/>
  <c r="L39" i="5"/>
  <c r="L40" i="5"/>
  <c r="M69" i="5"/>
  <c r="M109" i="5"/>
  <c r="M72" i="5"/>
  <c r="M43" i="5"/>
  <c r="M110" i="5"/>
  <c r="L65" i="5"/>
  <c r="L54" i="5"/>
  <c r="L53" i="5" s="1"/>
  <c r="L49" i="5" s="1"/>
  <c r="K54" i="5"/>
  <c r="L168" i="5"/>
  <c r="K168" i="5"/>
  <c r="L166" i="5"/>
  <c r="K166" i="5"/>
  <c r="M169" i="5"/>
  <c r="M167" i="5"/>
  <c r="K111" i="5"/>
  <c r="M111" i="5" s="1"/>
  <c r="L188" i="5"/>
  <c r="L182" i="5"/>
  <c r="L159" i="5"/>
  <c r="K159" i="5"/>
  <c r="M103" i="5"/>
  <c r="L102" i="5"/>
  <c r="K102" i="5"/>
  <c r="K100" i="5"/>
  <c r="M100" i="5" s="1"/>
  <c r="K98" i="5"/>
  <c r="L187" i="5"/>
  <c r="M160" i="5"/>
  <c r="M155" i="5"/>
  <c r="M153" i="5"/>
  <c r="M149" i="5"/>
  <c r="M148" i="5"/>
  <c r="M147" i="5"/>
  <c r="M145" i="5"/>
  <c r="M144" i="5"/>
  <c r="M143" i="5"/>
  <c r="M142" i="5"/>
  <c r="M141" i="5"/>
  <c r="M140" i="5"/>
  <c r="M139" i="5"/>
  <c r="M138" i="5"/>
  <c r="M135" i="5"/>
  <c r="M134" i="5"/>
  <c r="M133" i="5"/>
  <c r="K158" i="5" l="1"/>
  <c r="K106" i="5"/>
  <c r="L158" i="5"/>
  <c r="K53" i="5"/>
  <c r="M54" i="5"/>
  <c r="M40" i="5"/>
  <c r="M39" i="5"/>
  <c r="M68" i="5"/>
  <c r="K97" i="5"/>
  <c r="M152" i="5"/>
  <c r="M168" i="5"/>
  <c r="M166" i="5"/>
  <c r="M154" i="5"/>
  <c r="M102" i="5"/>
  <c r="M159" i="5"/>
  <c r="M131" i="5"/>
  <c r="M99" i="5"/>
  <c r="M132" i="5"/>
  <c r="L98" i="5"/>
  <c r="K49" i="5" l="1"/>
  <c r="M53" i="5"/>
  <c r="M130" i="5"/>
  <c r="K96" i="5"/>
  <c r="K95" i="5" s="1"/>
  <c r="M158" i="5"/>
  <c r="M106" i="5"/>
  <c r="M98" i="5"/>
  <c r="L97" i="5"/>
  <c r="M97" i="5" s="1"/>
  <c r="L96" i="5" l="1"/>
  <c r="L95" i="5" s="1"/>
  <c r="M96" i="5" l="1"/>
  <c r="M95" i="5"/>
  <c r="L14" i="5" l="1"/>
  <c r="L93" i="5"/>
  <c r="L92" i="5" s="1"/>
  <c r="L67" i="5"/>
  <c r="K86" i="5"/>
  <c r="K67" i="5" s="1"/>
  <c r="K65" i="5"/>
  <c r="L62" i="5"/>
  <c r="M62" i="5" s="1"/>
  <c r="L51" i="5"/>
  <c r="K51" i="5"/>
  <c r="L24" i="5"/>
  <c r="K24" i="5"/>
  <c r="M25" i="5"/>
  <c r="K22" i="5"/>
  <c r="M23" i="5"/>
  <c r="M19" i="5"/>
  <c r="M16" i="5"/>
  <c r="K45" i="5"/>
  <c r="K30" i="5"/>
  <c r="L28" i="5"/>
  <c r="K14" i="5"/>
  <c r="L30" i="5"/>
  <c r="L50" i="5"/>
  <c r="K50" i="5"/>
  <c r="K33" i="5"/>
  <c r="K32" i="5" s="1"/>
  <c r="K28" i="5"/>
  <c r="L33" i="5"/>
  <c r="M66" i="5"/>
  <c r="M52" i="5"/>
  <c r="M47" i="5"/>
  <c r="M29" i="5"/>
  <c r="M17" i="5"/>
  <c r="M15" i="5"/>
  <c r="M34" i="5"/>
  <c r="L61" i="5" l="1"/>
  <c r="L45" i="5"/>
  <c r="M45" i="5" s="1"/>
  <c r="M46" i="5"/>
  <c r="K13" i="5"/>
  <c r="L13" i="5"/>
  <c r="M65" i="5"/>
  <c r="L64" i="5"/>
  <c r="K64" i="5"/>
  <c r="K60" i="5" s="1"/>
  <c r="M51" i="5"/>
  <c r="K21" i="5"/>
  <c r="K20" i="5" s="1"/>
  <c r="M24" i="5"/>
  <c r="M22" i="5"/>
  <c r="L21" i="5"/>
  <c r="L20" i="5" s="1"/>
  <c r="M30" i="5"/>
  <c r="M31" i="5"/>
  <c r="M28" i="5"/>
  <c r="M33" i="5"/>
  <c r="L32" i="5"/>
  <c r="M32" i="5" s="1"/>
  <c r="M49" i="5"/>
  <c r="M50" i="5"/>
  <c r="M14" i="5"/>
  <c r="M61" i="5" l="1"/>
  <c r="L60" i="5"/>
  <c r="L11" i="5" s="1"/>
  <c r="L190" i="5" s="1"/>
  <c r="M20" i="5"/>
  <c r="L12" i="5"/>
  <c r="K12" i="5"/>
  <c r="K11" i="5"/>
  <c r="K190" i="5" s="1"/>
  <c r="M67" i="5"/>
  <c r="M13" i="5"/>
  <c r="M64" i="5"/>
  <c r="M21" i="5"/>
  <c r="M60" i="5" l="1"/>
  <c r="M12" i="5"/>
  <c r="M11" i="5"/>
  <c r="M190" i="5" l="1"/>
</calcChain>
</file>

<file path=xl/sharedStrings.xml><?xml version="1.0" encoding="utf-8"?>
<sst xmlns="http://schemas.openxmlformats.org/spreadsheetml/2006/main" count="1630" uniqueCount="323">
  <si>
    <t>Государственная пошлина по делам, рассматриваемым  в судах общей юрисдикции, мировыми судьями</t>
  </si>
  <si>
    <t>005</t>
  </si>
  <si>
    <t>410</t>
  </si>
  <si>
    <t>180</t>
  </si>
  <si>
    <t>05</t>
  </si>
  <si>
    <t>НАЛОГИ НА СОВОКУПНЫЙ ДОХОД</t>
  </si>
  <si>
    <t>Единый сельскохозяйственный налог</t>
  </si>
  <si>
    <t>06</t>
  </si>
  <si>
    <t>08</t>
  </si>
  <si>
    <t>ГОСУДАРСТВЕННАЯ ПОШЛИНА</t>
  </si>
  <si>
    <t>130</t>
  </si>
  <si>
    <t>140</t>
  </si>
  <si>
    <t>11</t>
  </si>
  <si>
    <t>ДОХОДЫ ОТ ИСПОЛЬЗОВАНИЯ ИМУЩЕСТВА, НАХОДЯЩЕГОСЯ В ГОСУДАРСТВЕННОЙ И МУНИЦИПАЛЬНОЙ СОБСТВЕННОСТИ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</si>
  <si>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</si>
  <si>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</si>
  <si>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</si>
  <si>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060</t>
  </si>
  <si>
    <t>14</t>
  </si>
  <si>
    <t>13</t>
  </si>
  <si>
    <t>ДОХОДЫ ОТ ПРОДАЖИ МАТЕРИАЛЬНЫХ И НЕМАТЕРИАЛЬНЫХ АКТИВОВ</t>
  </si>
  <si>
    <t>430</t>
  </si>
  <si>
    <t>16</t>
  </si>
  <si>
    <t>ШТРАФЫ, САНКЦИИ, ВОЗМЕЩЕНИЕ УЩЕРБА</t>
  </si>
  <si>
    <t>код группы</t>
  </si>
  <si>
    <t>№ строки</t>
  </si>
  <si>
    <t>код главного администратора</t>
  </si>
  <si>
    <t>Краевой бюджет</t>
  </si>
  <si>
    <t>000</t>
  </si>
  <si>
    <t>00</t>
  </si>
  <si>
    <t>1</t>
  </si>
  <si>
    <t>0000</t>
  </si>
  <si>
    <t>НАЛОГОВЫЕ И НЕНАЛОГОВЫЕ ДОХОДЫ</t>
  </si>
  <si>
    <t>182</t>
  </si>
  <si>
    <t>01</t>
  </si>
  <si>
    <t>НАЛОГИ НА ПРИБЫЛЬ, ДОХОДЫ</t>
  </si>
  <si>
    <t>110</t>
  </si>
  <si>
    <t>Налог на прибыль организаций</t>
  </si>
  <si>
    <t>010</t>
  </si>
  <si>
    <t>02</t>
  </si>
  <si>
    <t>012</t>
  </si>
  <si>
    <t>Налог на доходы физических лиц</t>
  </si>
  <si>
    <t>020</t>
  </si>
  <si>
    <t>030</t>
  </si>
  <si>
    <t>050</t>
  </si>
  <si>
    <t>03</t>
  </si>
  <si>
    <t>120</t>
  </si>
  <si>
    <t>Единый налог на вмененный доход для отдельных видов деятельности</t>
  </si>
  <si>
    <t>10</t>
  </si>
  <si>
    <t>Невыясненные поступления, зачисляемые в бюджеты муниципальных районов</t>
  </si>
  <si>
    <t>048</t>
  </si>
  <si>
    <t>Единый налог на вмененный доход для отдельных
видов деятельности</t>
  </si>
  <si>
    <t>013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</si>
  <si>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</si>
  <si>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</si>
  <si>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</si>
  <si>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</si>
  <si>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</si>
  <si>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</si>
  <si>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реализации имущества, находящегося в собственности муниципальных районов (за исключением имущества  муниципальных бюджетных и автономных учреждений , а также имущества муниципальных унитарных предприятий 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</si>
  <si>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</si>
  <si>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</si>
  <si>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17</t>
  </si>
  <si>
    <t>ПРОЧИЕ НЕНАЛОГОВЫЕ ДОХОДЫ</t>
  </si>
  <si>
    <t>% исполнения</t>
  </si>
  <si>
    <t>Код классификации доходов бюджета</t>
  </si>
  <si>
    <t>Наименование кода классификации доходов бюджета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</si>
  <si>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</si>
  <si>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</si>
  <si>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</si>
  <si>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</si>
  <si>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</si>
  <si>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</si>
  <si>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</si>
  <si>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</si>
  <si>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025</t>
  </si>
  <si>
    <t>856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</si>
  <si>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</si>
  <si>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</si>
  <si>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04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</si>
  <si>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</si>
  <si>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032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</si>
  <si>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</si>
  <si>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041</t>
  </si>
  <si>
    <t>Плата за размещение отходов производства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</si>
  <si>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</si>
  <si>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</si>
  <si>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</si>
  <si>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</si>
  <si>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</si>
  <si>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</si>
  <si>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</si>
  <si>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</si>
  <si>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</si>
  <si>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990</t>
  </si>
  <si>
    <t>Прочие доходы от оказания платных услуг (работ)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</si>
  <si>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</si>
  <si>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</si>
  <si>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</si>
  <si>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Административные штрафы, установленные Кодексом Российской Федерации об административных правонарушениях</t>
  </si>
  <si>
    <t>439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</si>
  <si>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</si>
  <si>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</si>
  <si>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</si>
  <si>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</si>
  <si>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</si>
  <si>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</si>
  <si>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</si>
  <si>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</si>
  <si>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</si>
  <si>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</si>
  <si>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</si>
  <si>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Невыясненные поступления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</si>
  <si>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</si>
  <si>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</si>
  <si>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</si>
  <si>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</si>
  <si>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</si>
  <si>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</si>
  <si>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</si>
  <si>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</si>
  <si>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</si>
  <si>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</si>
  <si>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850</t>
  </si>
  <si>
    <t>15</t>
  </si>
  <si>
    <t>001</t>
  </si>
  <si>
    <t>Дотации на выравнивание бюджетной обеспеченности</t>
  </si>
  <si>
    <t>002</t>
  </si>
  <si>
    <t>20</t>
  </si>
  <si>
    <t>25</t>
  </si>
  <si>
    <t>29</t>
  </si>
  <si>
    <t>999</t>
  </si>
  <si>
    <t>Прочие субсидии бюджетам муниципальных районов</t>
  </si>
  <si>
    <t>7412</t>
  </si>
  <si>
    <t>7456</t>
  </si>
  <si>
    <t>7488</t>
  </si>
  <si>
    <t>7563</t>
  </si>
  <si>
    <t>30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</si>
  <si>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</si>
  <si>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</si>
  <si>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0289</t>
  </si>
  <si>
    <t>7408</t>
  </si>
  <si>
    <t>7409</t>
  </si>
  <si>
    <t>7429</t>
  </si>
  <si>
    <t>7514</t>
  </si>
  <si>
    <t>7517</t>
  </si>
  <si>
    <t>7518</t>
  </si>
  <si>
    <t>7519</t>
  </si>
  <si>
    <t>7552</t>
  </si>
  <si>
    <t>7554</t>
  </si>
  <si>
    <t>7564</t>
  </si>
  <si>
    <t>7566</t>
  </si>
  <si>
    <t>7570</t>
  </si>
  <si>
    <t>7588</t>
  </si>
  <si>
    <t>7601</t>
  </si>
  <si>
    <t>7604</t>
  </si>
  <si>
    <t>029</t>
  </si>
  <si>
    <t>35</t>
  </si>
  <si>
    <t>118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</si>
  <si>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</si>
  <si>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40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</si>
  <si>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</si>
  <si>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полномоций по решению вопросов местного значения в соответствии с заключенными соглашениями</t>
  </si>
  <si>
    <t>19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</si>
  <si>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</si>
  <si>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</si>
  <si>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</si>
  <si>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</si>
  <si>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</si>
  <si>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</si>
  <si>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</si>
  <si>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</t>
  </si>
  <si>
    <t>Прочие дотации бюджетам муниципальных районов</t>
  </si>
  <si>
    <t>Субсидии бюджетам бюджетной системы Российской Федерации (межбюджетные субсидии)</t>
  </si>
  <si>
    <t>Прочие субсидии бюджетам муниципальных районов (на поддержку деятельности муниципальных молодежных центров)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</si>
  <si>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</si>
  <si>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</si>
  <si>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</si>
  <si>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</si>
  <si>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</si>
  <si>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</si>
  <si>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</si>
  <si>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края)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</si>
  <si>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8-3170))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</si>
  <si>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17-4397))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</si>
  <si>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</si>
  <si>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</si>
  <si>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4-1089))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</si>
  <si>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</si>
  <si>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</si>
  <si>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</si>
  <si>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</si>
  <si>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</si>
  <si>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16-4081))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</si>
  <si>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</si>
  <si>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</si>
  <si>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</si>
  <si>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</si>
  <si>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18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</si>
  <si>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</si>
  <si>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</si>
  <si>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</si>
  <si>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</si>
  <si>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</si>
  <si>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ПРОЧИЕ СУБСИДИИ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</si>
  <si>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</si>
  <si>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</si>
  <si>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</si>
  <si>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497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</si>
  <si>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</si>
  <si>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</si>
  <si>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</si>
  <si>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</si>
  <si>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</si>
  <si>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</si>
  <si>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45</t>
  </si>
  <si>
    <t>303</t>
  </si>
  <si>
    <t>519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</si>
  <si>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</si>
  <si>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</si>
  <si>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поддержку отрасли культуры</t>
  </si>
  <si>
    <t>Межбюджетные трансферты, передаваемые бюджетам муниципальных районов на поддержку отрасли культуры</t>
  </si>
  <si>
    <t>Доходы от компенсации затрат государства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</si>
  <si>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</si>
  <si>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</si>
  <si>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065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</si>
  <si>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</si>
  <si>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</si>
  <si>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006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</si>
  <si>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</si>
  <si>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</si>
  <si>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7587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</si>
  <si>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бюджета)</t>
  </si>
  <si>
    <t xml:space="preserve">   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</si>
  <si>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</si>
  <si>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</si>
  <si>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2722</t>
  </si>
  <si>
    <t>2724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</si>
  <si>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</si>
  <si>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власти)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</si>
  <si>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</si>
  <si>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7649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</si>
  <si>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детей)</t>
  </si>
  <si>
    <t>7418</t>
  </si>
  <si>
    <t>49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</si>
  <si>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</si>
  <si>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</si>
  <si>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тыс.руб.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</si>
  <si>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</si>
  <si>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</si>
  <si>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</si>
  <si>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</si>
  <si>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7846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</si>
  <si>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11-5284))</t>
  </si>
  <si>
    <t>7607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</si>
  <si>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</si>
  <si>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Прочие межбюджетные трансферты, передаваемые бюджетам муниципальных районов (на обеспечение первичных мер пожарной безопасности)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</si>
  <si>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</si>
  <si>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</si>
  <si>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</si>
  <si>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</si>
  <si>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7555</t>
  </si>
  <si>
    <t>Прочие межбюджетные трансферты, передаваемые бюджетам муниципальных районов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</si>
  <si>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ЗАДОЛЖЕННОСТЬ И ПЕРЕРАСЧЕТЫ ПО ОТМЕНЕННЫМ НАЛОГАМ, СБОРАМ И ИНЫМ ОБЯЗАТЕЛЬНЫМ ПЛАТЕЖАМ</t>
  </si>
  <si>
    <t>Прочие налоги и сборы (по отмененным местным налогам и сборам)</t>
  </si>
  <si>
    <t>Прочие местные налоги и сборы</t>
  </si>
  <si>
    <t>Прочие местные налоги и сборы, мобилизуемые на территориях муниципальных районов</t>
  </si>
  <si>
    <t>09</t>
  </si>
  <si>
    <t>07</t>
  </si>
  <si>
    <t xml:space="preserve"> </t>
  </si>
  <si>
    <t>0853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</si>
  <si>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</si>
  <si>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172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</si>
  <si>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</si>
  <si>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</si>
  <si>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1521</t>
  </si>
  <si>
    <t>7454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</si>
  <si>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</si>
  <si>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</t>
  </si>
  <si>
    <t>179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</si>
  <si>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</si>
  <si>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</si>
  <si>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7744</t>
  </si>
  <si>
    <t>Прочие межбюджетные трансферты, передаваемые бюджетам муниципальных районов (в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муниципальных, городских округов и муниципальных районов)</t>
  </si>
  <si>
    <t>031</t>
  </si>
  <si>
    <t>7749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</si>
  <si>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</si>
  <si>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</si>
  <si>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 xml:space="preserve">Налог на прибыль организаций, зачисляемый в бюджеты бюджетной системы Российской Федерации по соответствующим ставкам
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</si>
  <si>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
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</si>
  <si>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</si>
  <si>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865</t>
  </si>
  <si>
    <t>Доходы районного бюджета 2024 года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</si>
  <si>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</si>
  <si>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</si>
  <si>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7465</t>
  </si>
  <si>
    <t>Прочие субсидии бюджетам муниципальных районов (на организационную и материально-техническую модернизацию муниципальных молодежных центров)</t>
  </si>
  <si>
    <t>7582</t>
  </si>
  <si>
    <t>7583</t>
  </si>
  <si>
    <t>Прочие субсидии бюджетам муниципальных районов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</si>
  <si>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Прочие субсидии бюджетам муниципальных районов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организациях)</t>
  </si>
  <si>
    <t>7848</t>
  </si>
  <si>
    <t>Прочие межбюджетные трансферты, передаваемые бюджетам муниципальных районов (на устройство спортивных сооружений в сельской местности)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</si>
  <si>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</si>
  <si>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</si>
  <si>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Исполнение на 01.07.2024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</si>
  <si>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</si>
  <si>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</si>
  <si>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7470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</si>
  <si>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</si>
  <si>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7668</t>
  </si>
  <si>
    <t>7840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</si>
  <si>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</si>
  <si>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</si>
  <si>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2650</t>
  </si>
  <si>
    <t>Прочие субсидии бюджетам муниципальных районов (на выполнение требований федеральных стандартов спортивной подготовки)</t>
  </si>
  <si>
    <t>1032</t>
  </si>
  <si>
    <t>Прочие межбюджетные трансферты, передаваемые бюджетам муниципальных районов (на финансовое обеспечение расходов на увеличение размеров оплаты труда отдельным категориям работников бюджетной сферы Красноярского края)</t>
  </si>
  <si>
    <t>7641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</si>
  <si>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</si>
  <si>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7745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</si>
  <si>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</si>
  <si>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Доходы районного бюджета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</si>
</sst>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#,##0.00000"/>
  </numFmts>
  <fonts count="8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name val="Arial Cyr"/>
      <charset val="204"/>
    </font>
    <font>
      <sz val="10"/>
      <name val="Helv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4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0" xfId="0" quotePrefix="1" applyFont="1" applyAlignment="1">
      <alignment horizontal="center" vertical="top" wrapText="1"/>
    </xf>
    <xf numFmtId="49" fontId="2" fillId="0" borderId="0" xfId="0" quotePrefix="1" applyNumberFormat="1" applyFont="1" applyAlignment="1">
      <alignment horizontal="center" vertical="top" wrapText="1"/>
    </xf>
    <xf numFmtId="0" fontId="2" fillId="0" borderId="0" xfId="0" quotePrefix="1" applyNumberFormat="1" applyFont="1" applyAlignment="1">
      <alignment vertical="top" wrapText="1"/>
    </xf>
    <xf numFmtId="164" fontId="3" fillId="0" borderId="0" xfId="0" applyNumberFormat="1" applyFont="1" applyFill="1" applyAlignment="1">
      <alignment horizontal="center"/>
    </xf>
    <xf numFmtId="164" fontId="3" fillId="0" borderId="0" xfId="0" applyNumberFormat="1" applyFont="1" applyAlignment="1">
      <alignment horizontal="center" wrapText="1"/>
    </xf>
    <xf numFmtId="0" fontId="3" fillId="0" borderId="0" xfId="0" applyFont="1"/>
    <xf numFmtId="0" fontId="2" fillId="0" borderId="0" xfId="0" applyFont="1"/>
    <xf numFmtId="49" fontId="3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vertical="top" wrapText="1"/>
    </xf>
    <xf numFmtId="164" fontId="3" fillId="0" borderId="0" xfId="0" applyNumberFormat="1" applyFont="1"/>
    <xf numFmtId="49" fontId="5" fillId="2" borderId="2" xfId="0" applyNumberFormat="1" applyFont="1" applyFill="1" applyBorder="1" applyAlignment="1">
      <alignment horizontal="center" vertical="top"/>
    </xf>
    <xf numFmtId="0" fontId="5" fillId="2" borderId="2" xfId="0" applyNumberFormat="1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vertical="top"/>
    </xf>
    <xf numFmtId="49" fontId="4" fillId="2" borderId="2" xfId="0" applyNumberFormat="1" applyFont="1" applyFill="1" applyBorder="1" applyAlignment="1">
      <alignment horizontal="center" vertical="top"/>
    </xf>
    <xf numFmtId="0" fontId="4" fillId="2" borderId="2" xfId="0" applyNumberFormat="1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justify" vertical="top" wrapText="1"/>
    </xf>
    <xf numFmtId="0" fontId="4" fillId="2" borderId="0" xfId="0" applyFont="1" applyFill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justify"/>
    </xf>
    <xf numFmtId="0" fontId="5" fillId="2" borderId="2" xfId="0" applyNumberFormat="1" applyFont="1" applyFill="1" applyBorder="1" applyAlignment="1">
      <alignment horizontal="left" vertical="center" wrapText="1"/>
    </xf>
    <xf numFmtId="49" fontId="4" fillId="0" borderId="12" xfId="0" applyNumberFormat="1" applyFont="1" applyBorder="1" applyAlignment="1" applyProtection="1">
      <alignment horizontal="left" vertical="center" wrapText="1"/>
    </xf>
    <xf numFmtId="0" fontId="2" fillId="0" borderId="0" xfId="0" applyFont="1" applyFill="1"/>
    <xf numFmtId="0" fontId="3" fillId="0" borderId="0" xfId="0" applyFont="1" applyFill="1"/>
    <xf numFmtId="49" fontId="5" fillId="0" borderId="12" xfId="0" applyNumberFormat="1" applyFont="1" applyBorder="1" applyAlignment="1" applyProtection="1">
      <alignment horizontal="left" vertical="center" wrapText="1"/>
    </xf>
    <xf numFmtId="49" fontId="4" fillId="0" borderId="12" xfId="0" applyNumberFormat="1" applyFont="1" applyBorder="1" applyAlignment="1" applyProtection="1">
      <alignment horizontal="left" vertical="top" wrapText="1"/>
    </xf>
    <xf numFmtId="165" fontId="4" fillId="0" borderId="12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165" fontId="4" fillId="0" borderId="12" xfId="0" applyNumberFormat="1" applyFont="1" applyBorder="1" applyAlignment="1" applyProtection="1">
      <alignment horizontal="left" vertical="top" wrapText="1"/>
    </xf>
    <xf numFmtId="49" fontId="5" fillId="0" borderId="2" xfId="0" applyNumberFormat="1" applyFont="1" applyBorder="1" applyAlignment="1">
      <alignment horizontal="center" vertical="top"/>
    </xf>
    <xf numFmtId="0" fontId="5" fillId="0" borderId="2" xfId="0" applyNumberFormat="1" applyFont="1" applyBorder="1" applyAlignment="1">
      <alignment vertical="top" wrapText="1"/>
    </xf>
    <xf numFmtId="49" fontId="4" fillId="3" borderId="2" xfId="0" applyNumberFormat="1" applyFont="1" applyFill="1" applyBorder="1" applyAlignment="1">
      <alignment horizontal="center" vertical="top"/>
    </xf>
    <xf numFmtId="0" fontId="4" fillId="3" borderId="2" xfId="0" applyNumberFormat="1" applyFont="1" applyFill="1" applyBorder="1" applyAlignment="1" applyProtection="1">
      <alignment vertical="top" wrapText="1"/>
      <protection locked="0"/>
    </xf>
    <xf numFmtId="49" fontId="5" fillId="3" borderId="2" xfId="0" applyNumberFormat="1" applyFont="1" applyFill="1" applyBorder="1" applyAlignment="1">
      <alignment horizontal="center" vertical="top"/>
    </xf>
    <xf numFmtId="0" fontId="5" fillId="3" borderId="2" xfId="0" applyNumberFormat="1" applyFont="1" applyFill="1" applyBorder="1" applyAlignment="1" applyProtection="1">
      <alignment vertical="top" wrapText="1"/>
      <protection locked="0"/>
    </xf>
    <xf numFmtId="0" fontId="4" fillId="0" borderId="2" xfId="1" applyNumberFormat="1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center" vertical="top"/>
    </xf>
    <xf numFmtId="0" fontId="4" fillId="3" borderId="2" xfId="0" applyNumberFormat="1" applyFont="1" applyFill="1" applyBorder="1" applyAlignment="1">
      <alignment vertical="top" wrapText="1"/>
    </xf>
    <xf numFmtId="0" fontId="5" fillId="0" borderId="2" xfId="0" applyNumberFormat="1" applyFont="1" applyFill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/>
    </xf>
    <xf numFmtId="0" fontId="5" fillId="3" borderId="2" xfId="0" applyNumberFormat="1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 vertical="top"/>
    </xf>
    <xf numFmtId="49" fontId="4" fillId="0" borderId="12" xfId="0" applyNumberFormat="1" applyFont="1" applyFill="1" applyBorder="1" applyAlignment="1" applyProtection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0" fontId="4" fillId="2" borderId="0" xfId="0" applyFont="1" applyFill="1" applyBorder="1" applyAlignment="1">
      <alignment horizontal="center" vertical="top"/>
    </xf>
    <xf numFmtId="49" fontId="3" fillId="0" borderId="0" xfId="0" applyNumberFormat="1" applyFont="1" applyBorder="1" applyAlignment="1">
      <alignment horizontal="center" vertical="top"/>
    </xf>
    <xf numFmtId="49" fontId="5" fillId="0" borderId="12" xfId="0" applyNumberFormat="1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0" fontId="4" fillId="0" borderId="12" xfId="0" applyNumberFormat="1" applyFont="1" applyBorder="1" applyAlignment="1" applyProtection="1">
      <alignment horizontal="left" vertical="top" wrapText="1"/>
    </xf>
    <xf numFmtId="0" fontId="5" fillId="0" borderId="2" xfId="0" applyFont="1" applyBorder="1" applyAlignment="1">
      <alignment vertical="center"/>
    </xf>
    <xf numFmtId="0" fontId="4" fillId="0" borderId="2" xfId="0" applyFont="1" applyFill="1" applyBorder="1" applyAlignment="1">
      <alignment horizontal="center" wrapText="1" readingOrder="1"/>
    </xf>
    <xf numFmtId="0" fontId="4" fillId="0" borderId="2" xfId="0" applyFont="1" applyFill="1" applyBorder="1" applyAlignment="1">
      <alignment horizontal="center" vertical="top"/>
    </xf>
    <xf numFmtId="0" fontId="5" fillId="2" borderId="2" xfId="0" applyNumberFormat="1" applyFont="1" applyFill="1" applyBorder="1" applyAlignment="1">
      <alignment vertical="center" wrapText="1"/>
    </xf>
    <xf numFmtId="164" fontId="5" fillId="0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2" fillId="0" borderId="2" xfId="0" applyNumberFormat="1" applyFont="1" applyBorder="1" applyAlignment="1">
      <alignment vertical="center"/>
    </xf>
    <xf numFmtId="164" fontId="5" fillId="2" borderId="2" xfId="0" applyNumberFormat="1" applyFont="1" applyFill="1" applyBorder="1" applyAlignment="1">
      <alignment horizontal="right" vertical="center"/>
    </xf>
    <xf numFmtId="164" fontId="5" fillId="0" borderId="2" xfId="0" applyNumberFormat="1" applyFont="1" applyBorder="1" applyAlignment="1">
      <alignment vertical="center"/>
    </xf>
    <xf numFmtId="164" fontId="5" fillId="0" borderId="2" xfId="0" applyNumberFormat="1" applyFont="1" applyBorder="1" applyAlignment="1">
      <alignment horizontal="right" vertical="center"/>
    </xf>
    <xf numFmtId="164" fontId="4" fillId="2" borderId="2" xfId="0" applyNumberFormat="1" applyFont="1" applyFill="1" applyBorder="1" applyAlignment="1">
      <alignment horizontal="right" vertical="center"/>
    </xf>
    <xf numFmtId="164" fontId="4" fillId="0" borderId="2" xfId="0" applyNumberFormat="1" applyFont="1" applyBorder="1" applyAlignment="1">
      <alignment vertical="center"/>
    </xf>
    <xf numFmtId="164" fontId="4" fillId="0" borderId="2" xfId="0" applyNumberFormat="1" applyFont="1" applyFill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164" fontId="4" fillId="0" borderId="2" xfId="0" applyNumberFormat="1" applyFont="1" applyBorder="1"/>
    <xf numFmtId="164" fontId="4" fillId="2" borderId="2" xfId="0" applyNumberFormat="1" applyFont="1" applyFill="1" applyBorder="1" applyAlignment="1">
      <alignment horizontal="right" vertical="center" wrapText="1"/>
    </xf>
    <xf numFmtId="164" fontId="4" fillId="2" borderId="8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164" fontId="4" fillId="2" borderId="5" xfId="0" applyNumberFormat="1" applyFont="1" applyFill="1" applyBorder="1" applyAlignment="1">
      <alignment horizontal="right" vertical="center" wrapText="1"/>
    </xf>
    <xf numFmtId="0" fontId="4" fillId="0" borderId="2" xfId="0" applyNumberFormat="1" applyFont="1" applyBorder="1" applyAlignment="1" applyProtection="1">
      <alignment horizontal="left" vertical="top" wrapText="1"/>
    </xf>
    <xf numFmtId="0" fontId="4" fillId="3" borderId="7" xfId="0" applyNumberFormat="1" applyFont="1" applyFill="1" applyBorder="1" applyAlignment="1">
      <alignment vertical="top" wrapText="1"/>
    </xf>
    <xf numFmtId="0" fontId="4" fillId="0" borderId="0" xfId="0" applyNumberFormat="1" applyFont="1" applyFill="1" applyAlignment="1">
      <alignment vertical="top" wrapText="1"/>
    </xf>
    <xf numFmtId="0" fontId="4" fillId="0" borderId="2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NumberFormat="1" applyFont="1" applyFill="1" applyBorder="1" applyAlignment="1">
      <alignment horizontal="justify" vertical="top" wrapText="1"/>
    </xf>
    <xf numFmtId="164" fontId="4" fillId="2" borderId="1" xfId="0" applyNumberFormat="1" applyFont="1" applyFill="1" applyBorder="1" applyAlignment="1">
      <alignment horizontal="right" vertical="center"/>
    </xf>
    <xf numFmtId="164" fontId="4" fillId="2" borderId="5" xfId="0" applyNumberFormat="1" applyFont="1" applyFill="1" applyBorder="1" applyAlignment="1">
      <alignment horizontal="right" vertical="center"/>
    </xf>
    <xf numFmtId="49" fontId="4" fillId="0" borderId="12" xfId="0" applyNumberFormat="1" applyFont="1" applyFill="1" applyBorder="1" applyAlignment="1" applyProtection="1">
      <alignment horizontal="left" vertical="top" wrapText="1"/>
    </xf>
    <xf numFmtId="164" fontId="4" fillId="0" borderId="2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horizontal="center" wrapText="1"/>
    </xf>
    <xf numFmtId="0" fontId="5" fillId="2" borderId="2" xfId="0" applyFont="1" applyFill="1" applyBorder="1" applyAlignment="1">
      <alignment horizontal="center" textRotation="90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quotePrefix="1" applyNumberFormat="1" applyFont="1" applyFill="1" applyBorder="1" applyAlignment="1">
      <alignment horizontal="center" vertical="center" wrapText="1"/>
    </xf>
    <xf numFmtId="49" fontId="5" fillId="2" borderId="8" xfId="0" quotePrefix="1" applyNumberFormat="1" applyFont="1" applyFill="1" applyBorder="1" applyAlignment="1">
      <alignment horizontal="center" vertical="center" wrapText="1"/>
    </xf>
    <xf numFmtId="0" fontId="2" fillId="2" borderId="3" xfId="0" quotePrefix="1" applyNumberFormat="1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 textRotation="90" wrapText="1"/>
    </xf>
    <xf numFmtId="0" fontId="5" fillId="2" borderId="5" xfId="0" applyFont="1" applyFill="1" applyBorder="1" applyAlignment="1">
      <alignment horizontal="center" textRotation="90" wrapText="1"/>
    </xf>
    <xf numFmtId="49" fontId="5" fillId="2" borderId="2" xfId="0" applyNumberFormat="1" applyFont="1" applyFill="1" applyBorder="1" applyAlignment="1">
      <alignment horizontal="center" textRotation="90" wrapText="1"/>
    </xf>
    <xf numFmtId="0" fontId="1" fillId="2" borderId="2" xfId="0" applyFont="1" applyFill="1" applyBorder="1" applyAlignment="1">
      <alignment horizontal="center" textRotation="90" wrapText="1"/>
    </xf>
    <xf numFmtId="0" fontId="5" fillId="2" borderId="3" xfId="0" applyNumberFormat="1" applyFont="1" applyFill="1" applyBorder="1" applyAlignment="1">
      <alignment horizontal="center" textRotation="90" wrapText="1"/>
    </xf>
    <xf numFmtId="0" fontId="6" fillId="2" borderId="5" xfId="0" applyFont="1" applyFill="1" applyBorder="1" applyAlignment="1">
      <alignment horizontal="center" textRotation="90" wrapText="1"/>
    </xf>
    <xf numFmtId="166" fontId="2" fillId="2" borderId="9" xfId="0" applyNumberFormat="1" applyFont="1" applyFill="1" applyBorder="1" applyAlignment="1">
      <alignment horizontal="center" vertical="center" wrapText="1"/>
    </xf>
    <xf numFmtId="166" fontId="2" fillId="2" borderId="10" xfId="0" applyNumberFormat="1" applyFont="1" applyFill="1" applyBorder="1" applyAlignment="1">
      <alignment horizontal="center" vertical="center" wrapText="1"/>
    </xf>
    <xf numFmtId="166" fontId="2" fillId="2" borderId="1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2"/>
  <sheetViews>
    <sheetView tabSelected="1" workbookViewId="0">
      <selection activeCell="A7" sqref="A7:K7"/>
    </sheetView>
  </sheetViews>
  <sheetFormatPr defaultRowHeight="12.75" x14ac:dyDescent="0.2"/>
  <cols>
    <col min="1" max="1" width="3.42578125" style="2" customWidth="1"/>
    <col min="2" max="2" width="3.85546875" style="11" customWidth="1"/>
    <col min="3" max="3" width="2" style="11" customWidth="1"/>
    <col min="4" max="4" width="3.140625" style="11" customWidth="1"/>
    <col min="5" max="5" width="3.28515625" style="11" customWidth="1"/>
    <col min="6" max="6" width="4" style="11" customWidth="1"/>
    <col min="7" max="7" width="3.42578125" style="11" customWidth="1"/>
    <col min="8" max="8" width="4.5703125" style="11" customWidth="1"/>
    <col min="9" max="9" width="3.85546875" style="11" customWidth="1"/>
    <col min="10" max="10" width="61.42578125" style="12" customWidth="1"/>
    <col min="11" max="11" width="13.85546875" style="13" customWidth="1"/>
    <col min="12" max="12" width="13.140625" style="9" customWidth="1"/>
    <col min="13" max="13" width="11" style="9" customWidth="1"/>
    <col min="14" max="16384" width="9.140625" style="9"/>
  </cols>
  <sheetData>
    <row r="1" spans="1:15" s="1" customFormat="1" ht="9" customHeight="1" x14ac:dyDescent="0.2">
      <c r="A1" s="3"/>
      <c r="B1" s="5"/>
      <c r="C1" s="5"/>
      <c r="D1" s="5"/>
      <c r="E1" s="5"/>
      <c r="F1" s="5"/>
      <c r="G1" s="5"/>
      <c r="H1" s="5"/>
      <c r="I1" s="5"/>
      <c r="J1" s="6"/>
      <c r="K1" s="7"/>
      <c r="L1" s="1" t="s">
        <v>233</v>
      </c>
    </row>
    <row r="2" spans="1:15" s="1" customFormat="1" ht="3" hidden="1" customHeight="1" x14ac:dyDescent="0.2">
      <c r="A2" s="4"/>
      <c r="B2" s="5"/>
      <c r="C2" s="5"/>
      <c r="D2" s="5"/>
      <c r="E2" s="5"/>
      <c r="F2" s="5"/>
      <c r="G2" s="5"/>
      <c r="H2" s="5"/>
      <c r="I2" s="5"/>
      <c r="J2" s="6"/>
      <c r="K2" s="7"/>
    </row>
    <row r="3" spans="1:15" s="1" customFormat="1" ht="13.5" hidden="1" customHeight="1" x14ac:dyDescent="0.2">
      <c r="A3" s="4"/>
      <c r="B3" s="5"/>
      <c r="C3" s="5"/>
      <c r="D3" s="5"/>
      <c r="E3" s="5"/>
      <c r="F3" s="5"/>
      <c r="G3" s="5"/>
      <c r="H3" s="5"/>
      <c r="I3" s="5"/>
      <c r="J3" s="6"/>
      <c r="K3" s="82"/>
    </row>
    <row r="4" spans="1:15" s="1" customFormat="1" ht="13.5" hidden="1" customHeight="1" x14ac:dyDescent="0.2">
      <c r="A4" s="4"/>
      <c r="B4" s="5"/>
      <c r="C4" s="5"/>
      <c r="D4" s="5"/>
      <c r="E4" s="5"/>
      <c r="F4" s="5"/>
      <c r="G4" s="5"/>
      <c r="H4" s="5"/>
      <c r="I4" s="5"/>
      <c r="J4" s="6"/>
      <c r="K4" s="82"/>
    </row>
    <row r="5" spans="1:15" s="1" customFormat="1" ht="21.75" hidden="1" customHeight="1" x14ac:dyDescent="0.2">
      <c r="A5" s="4"/>
      <c r="B5" s="5"/>
      <c r="C5" s="5"/>
      <c r="D5" s="5"/>
      <c r="E5" s="5"/>
      <c r="F5" s="5"/>
      <c r="G5" s="5"/>
      <c r="H5" s="5"/>
      <c r="I5" s="5"/>
      <c r="J5" s="6"/>
      <c r="K5" s="8"/>
    </row>
    <row r="6" spans="1:15" s="1" customFormat="1" ht="13.5" hidden="1" customHeight="1" x14ac:dyDescent="0.2">
      <c r="A6" s="4"/>
      <c r="B6" s="5"/>
      <c r="C6" s="5"/>
      <c r="D6" s="5"/>
      <c r="E6" s="5"/>
      <c r="F6" s="5"/>
      <c r="G6" s="5"/>
      <c r="H6" s="5"/>
      <c r="I6" s="5"/>
      <c r="J6" s="6"/>
      <c r="K6" s="8"/>
    </row>
    <row r="7" spans="1:15" s="1" customFormat="1" ht="22.5" customHeight="1" x14ac:dyDescent="0.2">
      <c r="A7" s="99" t="s">
        <v>322</v>
      </c>
      <c r="B7" s="99"/>
      <c r="C7" s="99"/>
      <c r="D7" s="99"/>
      <c r="E7" s="99"/>
      <c r="F7" s="99"/>
      <c r="G7" s="99"/>
      <c r="H7" s="99"/>
      <c r="I7" s="99"/>
      <c r="J7" s="99"/>
      <c r="K7" s="99"/>
      <c r="M7" s="1" t="s">
        <v>247</v>
      </c>
    </row>
    <row r="8" spans="1:15" s="1" customFormat="1" ht="21" customHeight="1" x14ac:dyDescent="0.2">
      <c r="A8" s="83" t="s">
        <v>25</v>
      </c>
      <c r="B8" s="84" t="s">
        <v>65</v>
      </c>
      <c r="C8" s="85"/>
      <c r="D8" s="85"/>
      <c r="E8" s="85"/>
      <c r="F8" s="85"/>
      <c r="G8" s="85"/>
      <c r="H8" s="85"/>
      <c r="I8" s="86"/>
      <c r="J8" s="87" t="s">
        <v>66</v>
      </c>
      <c r="K8" s="96" t="s">
        <v>292</v>
      </c>
      <c r="L8" s="103" t="s">
        <v>305</v>
      </c>
      <c r="M8" s="100" t="s">
        <v>64</v>
      </c>
    </row>
    <row r="9" spans="1:15" s="1" customFormat="1" ht="45.75" customHeight="1" x14ac:dyDescent="0.2">
      <c r="A9" s="83"/>
      <c r="B9" s="90" t="s">
        <v>26</v>
      </c>
      <c r="C9" s="92" t="s">
        <v>24</v>
      </c>
      <c r="D9" s="94" t="s">
        <v>67</v>
      </c>
      <c r="E9" s="94" t="s">
        <v>68</v>
      </c>
      <c r="F9" s="94" t="s">
        <v>69</v>
      </c>
      <c r="G9" s="94" t="s">
        <v>70</v>
      </c>
      <c r="H9" s="94" t="s">
        <v>71</v>
      </c>
      <c r="I9" s="94" t="s">
        <v>72</v>
      </c>
      <c r="J9" s="88"/>
      <c r="K9" s="97"/>
      <c r="L9" s="103"/>
      <c r="M9" s="101"/>
    </row>
    <row r="10" spans="1:15" s="1" customFormat="1" ht="57.75" customHeight="1" x14ac:dyDescent="0.2">
      <c r="A10" s="83"/>
      <c r="B10" s="91"/>
      <c r="C10" s="93"/>
      <c r="D10" s="95"/>
      <c r="E10" s="95"/>
      <c r="F10" s="95"/>
      <c r="G10" s="95"/>
      <c r="H10" s="95"/>
      <c r="I10" s="95"/>
      <c r="J10" s="89"/>
      <c r="K10" s="98" t="s">
        <v>27</v>
      </c>
      <c r="L10" s="103" t="s">
        <v>27</v>
      </c>
      <c r="M10" s="102"/>
    </row>
    <row r="11" spans="1:15" x14ac:dyDescent="0.2">
      <c r="A11" s="54">
        <v>1</v>
      </c>
      <c r="B11" s="14" t="s">
        <v>28</v>
      </c>
      <c r="C11" s="14" t="s">
        <v>30</v>
      </c>
      <c r="D11" s="14" t="s">
        <v>29</v>
      </c>
      <c r="E11" s="14" t="s">
        <v>29</v>
      </c>
      <c r="F11" s="14" t="s">
        <v>28</v>
      </c>
      <c r="G11" s="14" t="s">
        <v>29</v>
      </c>
      <c r="H11" s="14" t="s">
        <v>31</v>
      </c>
      <c r="I11" s="14" t="s">
        <v>28</v>
      </c>
      <c r="J11" s="15" t="s">
        <v>32</v>
      </c>
      <c r="K11" s="58">
        <f>K13+K16+K20+K32+K39+K45+K49+K60+K67+K92</f>
        <v>67125.597000000009</v>
      </c>
      <c r="L11" s="58">
        <f>L13+L16+L20+L32+L39+L45+L49+L60+L67+L92+L35</f>
        <v>34489.318539999993</v>
      </c>
      <c r="M11" s="59">
        <f t="shared" ref="M11:M48" si="0">L11/K11*100</f>
        <v>51.380278286389</v>
      </c>
    </row>
    <row r="12" spans="1:15" s="10" customFormat="1" x14ac:dyDescent="0.2">
      <c r="A12" s="55">
        <v>2</v>
      </c>
      <c r="B12" s="14" t="s">
        <v>28</v>
      </c>
      <c r="C12" s="14" t="s">
        <v>30</v>
      </c>
      <c r="D12" s="14" t="s">
        <v>34</v>
      </c>
      <c r="E12" s="14" t="s">
        <v>29</v>
      </c>
      <c r="F12" s="14" t="s">
        <v>28</v>
      </c>
      <c r="G12" s="14" t="s">
        <v>29</v>
      </c>
      <c r="H12" s="14" t="s">
        <v>31</v>
      </c>
      <c r="I12" s="14" t="s">
        <v>28</v>
      </c>
      <c r="J12" s="15" t="s">
        <v>35</v>
      </c>
      <c r="K12" s="60">
        <f>K13+K16</f>
        <v>43778.500000000007</v>
      </c>
      <c r="L12" s="60">
        <f>L13+L16</f>
        <v>19487.193229999997</v>
      </c>
      <c r="M12" s="61">
        <f t="shared" si="0"/>
        <v>44.51315881083179</v>
      </c>
    </row>
    <row r="13" spans="1:15" s="10" customFormat="1" x14ac:dyDescent="0.2">
      <c r="A13" s="55">
        <v>3</v>
      </c>
      <c r="B13" s="14" t="s">
        <v>33</v>
      </c>
      <c r="C13" s="14" t="s">
        <v>30</v>
      </c>
      <c r="D13" s="14" t="s">
        <v>34</v>
      </c>
      <c r="E13" s="14" t="s">
        <v>34</v>
      </c>
      <c r="F13" s="14" t="s">
        <v>28</v>
      </c>
      <c r="G13" s="14" t="s">
        <v>29</v>
      </c>
      <c r="H13" s="14" t="s">
        <v>31</v>
      </c>
      <c r="I13" s="14" t="s">
        <v>36</v>
      </c>
      <c r="J13" s="15" t="s">
        <v>37</v>
      </c>
      <c r="K13" s="60">
        <f>K14</f>
        <v>63</v>
      </c>
      <c r="L13" s="62">
        <f>L14</f>
        <v>35.653289999999998</v>
      </c>
      <c r="M13" s="61">
        <f t="shared" si="0"/>
        <v>56.592523809523811</v>
      </c>
      <c r="N13" s="25"/>
      <c r="O13" s="25"/>
    </row>
    <row r="14" spans="1:15" s="10" customFormat="1" ht="25.5" customHeight="1" x14ac:dyDescent="0.2">
      <c r="A14" s="55">
        <v>4</v>
      </c>
      <c r="B14" s="17" t="s">
        <v>33</v>
      </c>
      <c r="C14" s="17" t="s">
        <v>30</v>
      </c>
      <c r="D14" s="17" t="s">
        <v>34</v>
      </c>
      <c r="E14" s="17" t="s">
        <v>34</v>
      </c>
      <c r="F14" s="17" t="s">
        <v>38</v>
      </c>
      <c r="G14" s="17" t="s">
        <v>29</v>
      </c>
      <c r="H14" s="17" t="s">
        <v>31</v>
      </c>
      <c r="I14" s="17" t="s">
        <v>36</v>
      </c>
      <c r="J14" s="75" t="s">
        <v>288</v>
      </c>
      <c r="K14" s="63">
        <f>K15</f>
        <v>63</v>
      </c>
      <c r="L14" s="64">
        <f>L15</f>
        <v>35.653289999999998</v>
      </c>
      <c r="M14" s="64">
        <f t="shared" si="0"/>
        <v>56.592523809523811</v>
      </c>
      <c r="N14" s="25"/>
      <c r="O14" s="25"/>
    </row>
    <row r="15" spans="1:15" ht="90" x14ac:dyDescent="0.2">
      <c r="A15" s="55">
        <v>5</v>
      </c>
      <c r="B15" s="17" t="s">
        <v>33</v>
      </c>
      <c r="C15" s="17" t="s">
        <v>30</v>
      </c>
      <c r="D15" s="17" t="s">
        <v>34</v>
      </c>
      <c r="E15" s="17" t="s">
        <v>34</v>
      </c>
      <c r="F15" s="17" t="s">
        <v>40</v>
      </c>
      <c r="G15" s="17" t="s">
        <v>39</v>
      </c>
      <c r="H15" s="17" t="s">
        <v>31</v>
      </c>
      <c r="I15" s="17" t="s">
        <v>36</v>
      </c>
      <c r="J15" s="74" t="s">
        <v>287</v>
      </c>
      <c r="K15" s="63">
        <v>63</v>
      </c>
      <c r="L15" s="64">
        <v>35.653289999999998</v>
      </c>
      <c r="M15" s="64">
        <f t="shared" si="0"/>
        <v>56.592523809523811</v>
      </c>
      <c r="N15" s="25"/>
      <c r="O15" s="26"/>
    </row>
    <row r="16" spans="1:15" s="10" customFormat="1" x14ac:dyDescent="0.2">
      <c r="A16" s="55">
        <v>6</v>
      </c>
      <c r="B16" s="14" t="s">
        <v>33</v>
      </c>
      <c r="C16" s="14" t="s">
        <v>30</v>
      </c>
      <c r="D16" s="14" t="s">
        <v>34</v>
      </c>
      <c r="E16" s="14" t="s">
        <v>39</v>
      </c>
      <c r="F16" s="14" t="s">
        <v>28</v>
      </c>
      <c r="G16" s="14" t="s">
        <v>34</v>
      </c>
      <c r="H16" s="14" t="s">
        <v>31</v>
      </c>
      <c r="I16" s="14" t="s">
        <v>36</v>
      </c>
      <c r="J16" s="15" t="s">
        <v>41</v>
      </c>
      <c r="K16" s="60">
        <f>K17+K19+K18</f>
        <v>43715.500000000007</v>
      </c>
      <c r="L16" s="60">
        <f>L17+L19+L18</f>
        <v>19451.539939999999</v>
      </c>
      <c r="M16" s="61">
        <f t="shared" si="0"/>
        <v>44.495750797771947</v>
      </c>
      <c r="N16" s="25"/>
      <c r="O16" s="25"/>
    </row>
    <row r="17" spans="1:16" s="10" customFormat="1" ht="69" customHeight="1" x14ac:dyDescent="0.2">
      <c r="A17" s="55">
        <v>7</v>
      </c>
      <c r="B17" s="17" t="s">
        <v>33</v>
      </c>
      <c r="C17" s="17" t="s">
        <v>30</v>
      </c>
      <c r="D17" s="17" t="s">
        <v>34</v>
      </c>
      <c r="E17" s="17" t="s">
        <v>39</v>
      </c>
      <c r="F17" s="17" t="s">
        <v>38</v>
      </c>
      <c r="G17" s="17" t="s">
        <v>34</v>
      </c>
      <c r="H17" s="17" t="s">
        <v>31</v>
      </c>
      <c r="I17" s="17" t="s">
        <v>36</v>
      </c>
      <c r="J17" s="76" t="s">
        <v>289</v>
      </c>
      <c r="K17" s="63">
        <v>43366.400000000001</v>
      </c>
      <c r="L17" s="64">
        <v>19401.97741</v>
      </c>
      <c r="M17" s="64">
        <f t="shared" si="0"/>
        <v>44.739654225391085</v>
      </c>
      <c r="N17" s="25"/>
      <c r="O17" s="25"/>
    </row>
    <row r="18" spans="1:16" s="10" customFormat="1" ht="58.5" customHeight="1" x14ac:dyDescent="0.2">
      <c r="A18" s="16">
        <v>8</v>
      </c>
      <c r="B18" s="17" t="s">
        <v>33</v>
      </c>
      <c r="C18" s="17" t="s">
        <v>30</v>
      </c>
      <c r="D18" s="17" t="s">
        <v>34</v>
      </c>
      <c r="E18" s="17" t="s">
        <v>39</v>
      </c>
      <c r="F18" s="17" t="s">
        <v>42</v>
      </c>
      <c r="G18" s="17" t="s">
        <v>34</v>
      </c>
      <c r="H18" s="17" t="s">
        <v>31</v>
      </c>
      <c r="I18" s="17" t="s">
        <v>36</v>
      </c>
      <c r="J18" s="77" t="s">
        <v>290</v>
      </c>
      <c r="K18" s="65">
        <v>17.8</v>
      </c>
      <c r="L18" s="64">
        <v>3.58148</v>
      </c>
      <c r="M18" s="64">
        <f t="shared" si="0"/>
        <v>20.12067415730337</v>
      </c>
      <c r="N18" s="25"/>
      <c r="O18" s="25"/>
    </row>
    <row r="19" spans="1:16" ht="22.5" x14ac:dyDescent="0.2">
      <c r="A19" s="16">
        <v>9</v>
      </c>
      <c r="B19" s="17" t="s">
        <v>33</v>
      </c>
      <c r="C19" s="17" t="s">
        <v>30</v>
      </c>
      <c r="D19" s="17" t="s">
        <v>34</v>
      </c>
      <c r="E19" s="17" t="s">
        <v>39</v>
      </c>
      <c r="F19" s="17" t="s">
        <v>43</v>
      </c>
      <c r="G19" s="17" t="s">
        <v>34</v>
      </c>
      <c r="H19" s="17" t="s">
        <v>31</v>
      </c>
      <c r="I19" s="17" t="s">
        <v>36</v>
      </c>
      <c r="J19" s="20" t="s">
        <v>73</v>
      </c>
      <c r="K19" s="63">
        <v>331.3</v>
      </c>
      <c r="L19" s="64">
        <v>45.981050000000003</v>
      </c>
      <c r="M19" s="64">
        <f>L19/K19*100</f>
        <v>13.878976758225173</v>
      </c>
      <c r="N19" s="26"/>
      <c r="O19" s="26"/>
    </row>
    <row r="20" spans="1:16" s="10" customFormat="1" x14ac:dyDescent="0.2">
      <c r="A20" s="16">
        <v>12</v>
      </c>
      <c r="B20" s="14" t="s">
        <v>28</v>
      </c>
      <c r="C20" s="14" t="s">
        <v>30</v>
      </c>
      <c r="D20" s="14" t="s">
        <v>4</v>
      </c>
      <c r="E20" s="14" t="s">
        <v>29</v>
      </c>
      <c r="F20" s="14" t="s">
        <v>28</v>
      </c>
      <c r="G20" s="14" t="s">
        <v>29</v>
      </c>
      <c r="H20" s="14" t="s">
        <v>31</v>
      </c>
      <c r="I20" s="14" t="s">
        <v>28</v>
      </c>
      <c r="J20" s="15" t="s">
        <v>5</v>
      </c>
      <c r="K20" s="60">
        <f>K26+K28+K30+K21</f>
        <v>12164.5</v>
      </c>
      <c r="L20" s="60">
        <f>L26+L28+L30+L21</f>
        <v>6949.3504599999997</v>
      </c>
      <c r="M20" s="61">
        <f t="shared" si="0"/>
        <v>57.12812248756628</v>
      </c>
      <c r="N20" s="25"/>
      <c r="O20" s="25"/>
    </row>
    <row r="21" spans="1:16" s="10" customFormat="1" ht="21" x14ac:dyDescent="0.2">
      <c r="A21" s="16">
        <v>13</v>
      </c>
      <c r="B21" s="14" t="s">
        <v>33</v>
      </c>
      <c r="C21" s="14" t="s">
        <v>30</v>
      </c>
      <c r="D21" s="14" t="s">
        <v>4</v>
      </c>
      <c r="E21" s="14" t="s">
        <v>34</v>
      </c>
      <c r="F21" s="14" t="s">
        <v>28</v>
      </c>
      <c r="G21" s="14" t="s">
        <v>29</v>
      </c>
      <c r="H21" s="14" t="s">
        <v>31</v>
      </c>
      <c r="I21" s="14" t="s">
        <v>36</v>
      </c>
      <c r="J21" s="27" t="s">
        <v>86</v>
      </c>
      <c r="K21" s="60">
        <f>K22+K24</f>
        <v>8380</v>
      </c>
      <c r="L21" s="60">
        <f>L22+L24</f>
        <v>2922.2680899999996</v>
      </c>
      <c r="M21" s="61">
        <f t="shared" si="0"/>
        <v>34.871934248210017</v>
      </c>
      <c r="N21" s="25"/>
      <c r="O21" s="25"/>
    </row>
    <row r="22" spans="1:16" s="10" customFormat="1" ht="22.5" x14ac:dyDescent="0.2">
      <c r="A22" s="16">
        <v>14</v>
      </c>
      <c r="B22" s="17" t="s">
        <v>33</v>
      </c>
      <c r="C22" s="17" t="s">
        <v>30</v>
      </c>
      <c r="D22" s="17" t="s">
        <v>4</v>
      </c>
      <c r="E22" s="17" t="s">
        <v>34</v>
      </c>
      <c r="F22" s="17" t="s">
        <v>38</v>
      </c>
      <c r="G22" s="17" t="s">
        <v>34</v>
      </c>
      <c r="H22" s="17" t="s">
        <v>31</v>
      </c>
      <c r="I22" s="17" t="s">
        <v>36</v>
      </c>
      <c r="J22" s="24" t="s">
        <v>87</v>
      </c>
      <c r="K22" s="63">
        <f>K23</f>
        <v>4700</v>
      </c>
      <c r="L22" s="63">
        <f>L23</f>
        <v>1851.0087699999999</v>
      </c>
      <c r="M22" s="64">
        <f t="shared" si="0"/>
        <v>39.383165319148929</v>
      </c>
      <c r="N22" s="25"/>
      <c r="O22" s="25"/>
    </row>
    <row r="23" spans="1:16" s="10" customFormat="1" ht="22.5" x14ac:dyDescent="0.2">
      <c r="A23" s="16">
        <v>15</v>
      </c>
      <c r="B23" s="17" t="s">
        <v>33</v>
      </c>
      <c r="C23" s="17" t="s">
        <v>30</v>
      </c>
      <c r="D23" s="17" t="s">
        <v>4</v>
      </c>
      <c r="E23" s="17" t="s">
        <v>34</v>
      </c>
      <c r="F23" s="17" t="s">
        <v>88</v>
      </c>
      <c r="G23" s="17" t="s">
        <v>34</v>
      </c>
      <c r="H23" s="17" t="s">
        <v>31</v>
      </c>
      <c r="I23" s="17" t="s">
        <v>36</v>
      </c>
      <c r="J23" s="24" t="s">
        <v>87</v>
      </c>
      <c r="K23" s="63">
        <v>4700</v>
      </c>
      <c r="L23" s="63">
        <v>1851.0087699999999</v>
      </c>
      <c r="M23" s="64">
        <f t="shared" si="0"/>
        <v>39.383165319148929</v>
      </c>
      <c r="N23" s="25"/>
      <c r="O23" s="25"/>
    </row>
    <row r="24" spans="1:16" s="10" customFormat="1" ht="22.5" x14ac:dyDescent="0.2">
      <c r="A24" s="16">
        <v>16</v>
      </c>
      <c r="B24" s="17" t="s">
        <v>33</v>
      </c>
      <c r="C24" s="17" t="s">
        <v>30</v>
      </c>
      <c r="D24" s="17" t="s">
        <v>4</v>
      </c>
      <c r="E24" s="17" t="s">
        <v>34</v>
      </c>
      <c r="F24" s="17" t="s">
        <v>42</v>
      </c>
      <c r="G24" s="17" t="s">
        <v>34</v>
      </c>
      <c r="H24" s="17" t="s">
        <v>31</v>
      </c>
      <c r="I24" s="17" t="s">
        <v>36</v>
      </c>
      <c r="J24" s="28" t="s">
        <v>89</v>
      </c>
      <c r="K24" s="63">
        <f>K25</f>
        <v>3680</v>
      </c>
      <c r="L24" s="63">
        <f>L25</f>
        <v>1071.2593199999999</v>
      </c>
      <c r="M24" s="64">
        <f t="shared" si="0"/>
        <v>29.110307608695653</v>
      </c>
      <c r="N24" s="25"/>
      <c r="O24" s="25"/>
    </row>
    <row r="25" spans="1:16" s="10" customFormat="1" ht="33.75" x14ac:dyDescent="0.2">
      <c r="A25" s="16">
        <v>17</v>
      </c>
      <c r="B25" s="17" t="s">
        <v>33</v>
      </c>
      <c r="C25" s="17" t="s">
        <v>30</v>
      </c>
      <c r="D25" s="17" t="s">
        <v>4</v>
      </c>
      <c r="E25" s="17" t="s">
        <v>34</v>
      </c>
      <c r="F25" s="17" t="s">
        <v>90</v>
      </c>
      <c r="G25" s="17" t="s">
        <v>34</v>
      </c>
      <c r="H25" s="17" t="s">
        <v>31</v>
      </c>
      <c r="I25" s="17" t="s">
        <v>36</v>
      </c>
      <c r="J25" s="24" t="s">
        <v>91</v>
      </c>
      <c r="K25" s="63">
        <v>3680</v>
      </c>
      <c r="L25" s="63">
        <v>1071.2593199999999</v>
      </c>
      <c r="M25" s="64">
        <f t="shared" si="0"/>
        <v>29.110307608695653</v>
      </c>
      <c r="N25" s="25"/>
      <c r="O25" s="25"/>
    </row>
    <row r="26" spans="1:16" s="10" customFormat="1" ht="21" x14ac:dyDescent="0.2">
      <c r="A26" s="16">
        <v>18</v>
      </c>
      <c r="B26" s="14" t="s">
        <v>33</v>
      </c>
      <c r="C26" s="14" t="s">
        <v>30</v>
      </c>
      <c r="D26" s="14" t="s">
        <v>4</v>
      </c>
      <c r="E26" s="14" t="s">
        <v>39</v>
      </c>
      <c r="F26" s="14" t="s">
        <v>28</v>
      </c>
      <c r="G26" s="14" t="s">
        <v>39</v>
      </c>
      <c r="H26" s="14" t="s">
        <v>31</v>
      </c>
      <c r="I26" s="14" t="s">
        <v>36</v>
      </c>
      <c r="J26" s="15" t="s">
        <v>51</v>
      </c>
      <c r="K26" s="62">
        <f>K27</f>
        <v>13.2</v>
      </c>
      <c r="L26" s="62">
        <f>L27</f>
        <v>6.4421999999999997</v>
      </c>
      <c r="M26" s="64">
        <f t="shared" si="0"/>
        <v>48.804545454545455</v>
      </c>
      <c r="N26" s="25"/>
      <c r="O26" s="25"/>
    </row>
    <row r="27" spans="1:16" s="10" customFormat="1" x14ac:dyDescent="0.2">
      <c r="A27" s="16">
        <v>19</v>
      </c>
      <c r="B27" s="17" t="s">
        <v>33</v>
      </c>
      <c r="C27" s="17" t="s">
        <v>30</v>
      </c>
      <c r="D27" s="17" t="s">
        <v>4</v>
      </c>
      <c r="E27" s="17" t="s">
        <v>39</v>
      </c>
      <c r="F27" s="17" t="s">
        <v>38</v>
      </c>
      <c r="G27" s="17" t="s">
        <v>39</v>
      </c>
      <c r="H27" s="17" t="s">
        <v>31</v>
      </c>
      <c r="I27" s="17" t="s">
        <v>36</v>
      </c>
      <c r="J27" s="18" t="s">
        <v>47</v>
      </c>
      <c r="K27" s="63">
        <v>13.2</v>
      </c>
      <c r="L27" s="64">
        <v>6.4421999999999997</v>
      </c>
      <c r="M27" s="64">
        <f t="shared" si="0"/>
        <v>48.804545454545455</v>
      </c>
      <c r="N27" s="25"/>
      <c r="O27" s="25"/>
    </row>
    <row r="28" spans="1:16" s="10" customFormat="1" x14ac:dyDescent="0.2">
      <c r="A28" s="16">
        <v>20</v>
      </c>
      <c r="B28" s="14" t="s">
        <v>33</v>
      </c>
      <c r="C28" s="14" t="s">
        <v>30</v>
      </c>
      <c r="D28" s="14" t="s">
        <v>4</v>
      </c>
      <c r="E28" s="14" t="s">
        <v>45</v>
      </c>
      <c r="F28" s="14" t="s">
        <v>28</v>
      </c>
      <c r="G28" s="14" t="s">
        <v>34</v>
      </c>
      <c r="H28" s="14" t="s">
        <v>31</v>
      </c>
      <c r="I28" s="14" t="s">
        <v>36</v>
      </c>
      <c r="J28" s="15" t="s">
        <v>6</v>
      </c>
      <c r="K28" s="60">
        <f>K29</f>
        <v>1028.3</v>
      </c>
      <c r="L28" s="60">
        <f>L29</f>
        <v>1235.53568</v>
      </c>
      <c r="M28" s="61">
        <f t="shared" si="0"/>
        <v>120.15323154721385</v>
      </c>
      <c r="N28" s="25"/>
      <c r="O28" s="25"/>
    </row>
    <row r="29" spans="1:16" s="10" customFormat="1" x14ac:dyDescent="0.2">
      <c r="A29" s="16">
        <v>21</v>
      </c>
      <c r="B29" s="17" t="s">
        <v>33</v>
      </c>
      <c r="C29" s="17" t="s">
        <v>30</v>
      </c>
      <c r="D29" s="17" t="s">
        <v>4</v>
      </c>
      <c r="E29" s="17" t="s">
        <v>45</v>
      </c>
      <c r="F29" s="17" t="s">
        <v>38</v>
      </c>
      <c r="G29" s="17" t="s">
        <v>34</v>
      </c>
      <c r="H29" s="17" t="s">
        <v>31</v>
      </c>
      <c r="I29" s="17" t="s">
        <v>36</v>
      </c>
      <c r="J29" s="18" t="s">
        <v>6</v>
      </c>
      <c r="K29" s="63">
        <v>1028.3</v>
      </c>
      <c r="L29" s="64">
        <v>1235.53568</v>
      </c>
      <c r="M29" s="64">
        <f t="shared" si="0"/>
        <v>120.15323154721385</v>
      </c>
      <c r="N29" s="25"/>
      <c r="O29" s="25"/>
    </row>
    <row r="30" spans="1:16" s="10" customFormat="1" ht="14.25" customHeight="1" x14ac:dyDescent="0.2">
      <c r="A30" s="16">
        <v>22</v>
      </c>
      <c r="B30" s="17" t="s">
        <v>33</v>
      </c>
      <c r="C30" s="17" t="s">
        <v>30</v>
      </c>
      <c r="D30" s="17" t="s">
        <v>4</v>
      </c>
      <c r="E30" s="17" t="s">
        <v>79</v>
      </c>
      <c r="F30" s="17" t="s">
        <v>28</v>
      </c>
      <c r="G30" s="17" t="s">
        <v>39</v>
      </c>
      <c r="H30" s="17" t="s">
        <v>31</v>
      </c>
      <c r="I30" s="17" t="s">
        <v>36</v>
      </c>
      <c r="J30" s="15" t="s">
        <v>77</v>
      </c>
      <c r="K30" s="60">
        <f>K31</f>
        <v>2743</v>
      </c>
      <c r="L30" s="61">
        <f>L31</f>
        <v>2785.1044900000002</v>
      </c>
      <c r="M30" s="61">
        <f t="shared" si="0"/>
        <v>101.53497958439665</v>
      </c>
      <c r="N30" s="25"/>
      <c r="O30" s="25"/>
    </row>
    <row r="31" spans="1:16" s="10" customFormat="1" ht="22.5" x14ac:dyDescent="0.2">
      <c r="A31" s="16">
        <v>23</v>
      </c>
      <c r="B31" s="17" t="s">
        <v>33</v>
      </c>
      <c r="C31" s="17" t="s">
        <v>30</v>
      </c>
      <c r="D31" s="17" t="s">
        <v>4</v>
      </c>
      <c r="E31" s="17" t="s">
        <v>79</v>
      </c>
      <c r="F31" s="17" t="s">
        <v>42</v>
      </c>
      <c r="G31" s="17" t="s">
        <v>39</v>
      </c>
      <c r="H31" s="17" t="s">
        <v>31</v>
      </c>
      <c r="I31" s="17" t="s">
        <v>36</v>
      </c>
      <c r="J31" s="18" t="s">
        <v>78</v>
      </c>
      <c r="K31" s="64">
        <v>2743</v>
      </c>
      <c r="L31" s="64">
        <v>2785.1044900000002</v>
      </c>
      <c r="M31" s="64">
        <f t="shared" si="0"/>
        <v>101.53497958439665</v>
      </c>
      <c r="N31" s="25"/>
      <c r="O31" s="25"/>
    </row>
    <row r="32" spans="1:16" s="10" customFormat="1" ht="13.5" customHeight="1" x14ac:dyDescent="0.2">
      <c r="A32" s="16">
        <v>24</v>
      </c>
      <c r="B32" s="14" t="s">
        <v>28</v>
      </c>
      <c r="C32" s="14" t="s">
        <v>30</v>
      </c>
      <c r="D32" s="14" t="s">
        <v>8</v>
      </c>
      <c r="E32" s="14" t="s">
        <v>29</v>
      </c>
      <c r="F32" s="14" t="s">
        <v>28</v>
      </c>
      <c r="G32" s="14" t="s">
        <v>29</v>
      </c>
      <c r="H32" s="14" t="s">
        <v>31</v>
      </c>
      <c r="I32" s="14" t="s">
        <v>28</v>
      </c>
      <c r="J32" s="15" t="s">
        <v>9</v>
      </c>
      <c r="K32" s="60">
        <f>K33</f>
        <v>1350</v>
      </c>
      <c r="L32" s="60">
        <f>L33</f>
        <v>613.13945000000001</v>
      </c>
      <c r="M32" s="61">
        <f t="shared" si="0"/>
        <v>45.417737037037035</v>
      </c>
      <c r="N32" s="25"/>
      <c r="O32" s="25"/>
      <c r="P32" s="25"/>
    </row>
    <row r="33" spans="1:16" s="10" customFormat="1" ht="25.5" customHeight="1" x14ac:dyDescent="0.2">
      <c r="A33" s="16">
        <v>25</v>
      </c>
      <c r="B33" s="17" t="s">
        <v>33</v>
      </c>
      <c r="C33" s="17" t="s">
        <v>30</v>
      </c>
      <c r="D33" s="17" t="s">
        <v>8</v>
      </c>
      <c r="E33" s="17" t="s">
        <v>45</v>
      </c>
      <c r="F33" s="17" t="s">
        <v>28</v>
      </c>
      <c r="G33" s="17" t="s">
        <v>34</v>
      </c>
      <c r="H33" s="17" t="s">
        <v>31</v>
      </c>
      <c r="I33" s="17" t="s">
        <v>36</v>
      </c>
      <c r="J33" s="18" t="s">
        <v>0</v>
      </c>
      <c r="K33" s="63">
        <f>K34</f>
        <v>1350</v>
      </c>
      <c r="L33" s="66">
        <f>L34</f>
        <v>613.13945000000001</v>
      </c>
      <c r="M33" s="64">
        <f t="shared" si="0"/>
        <v>45.417737037037035</v>
      </c>
      <c r="N33" s="25"/>
      <c r="O33" s="25"/>
    </row>
    <row r="34" spans="1:16" ht="22.5" x14ac:dyDescent="0.2">
      <c r="A34" s="55">
        <v>26</v>
      </c>
      <c r="B34" s="17" t="s">
        <v>33</v>
      </c>
      <c r="C34" s="17" t="s">
        <v>30</v>
      </c>
      <c r="D34" s="17" t="s">
        <v>8</v>
      </c>
      <c r="E34" s="17" t="s">
        <v>45</v>
      </c>
      <c r="F34" s="17" t="s">
        <v>38</v>
      </c>
      <c r="G34" s="17" t="s">
        <v>34</v>
      </c>
      <c r="H34" s="17" t="s">
        <v>31</v>
      </c>
      <c r="I34" s="17" t="s">
        <v>36</v>
      </c>
      <c r="J34" s="18" t="s">
        <v>74</v>
      </c>
      <c r="K34" s="63">
        <v>1350</v>
      </c>
      <c r="L34" s="66">
        <v>613.13945000000001</v>
      </c>
      <c r="M34" s="64">
        <f t="shared" si="0"/>
        <v>45.417737037037035</v>
      </c>
      <c r="N34" s="26"/>
      <c r="O34" s="26"/>
    </row>
    <row r="35" spans="1:16" ht="21" hidden="1" x14ac:dyDescent="0.2">
      <c r="A35" s="55">
        <v>27</v>
      </c>
      <c r="B35" s="14" t="s">
        <v>33</v>
      </c>
      <c r="C35" s="14" t="s">
        <v>30</v>
      </c>
      <c r="D35" s="14" t="s">
        <v>267</v>
      </c>
      <c r="E35" s="14" t="s">
        <v>29</v>
      </c>
      <c r="F35" s="14" t="s">
        <v>28</v>
      </c>
      <c r="G35" s="14" t="s">
        <v>29</v>
      </c>
      <c r="H35" s="14" t="s">
        <v>31</v>
      </c>
      <c r="I35" s="14" t="s">
        <v>28</v>
      </c>
      <c r="J35" s="27" t="s">
        <v>263</v>
      </c>
      <c r="K35" s="60"/>
      <c r="L35" s="62">
        <f>L36</f>
        <v>0</v>
      </c>
      <c r="M35" s="61"/>
      <c r="N35" s="26"/>
      <c r="O35" s="26"/>
    </row>
    <row r="36" spans="1:16" hidden="1" x14ac:dyDescent="0.2">
      <c r="A36" s="55">
        <v>28</v>
      </c>
      <c r="B36" s="17" t="s">
        <v>33</v>
      </c>
      <c r="C36" s="17" t="s">
        <v>30</v>
      </c>
      <c r="D36" s="17" t="s">
        <v>267</v>
      </c>
      <c r="E36" s="17" t="s">
        <v>268</v>
      </c>
      <c r="F36" s="17" t="s">
        <v>28</v>
      </c>
      <c r="G36" s="17" t="s">
        <v>29</v>
      </c>
      <c r="H36" s="17" t="s">
        <v>31</v>
      </c>
      <c r="I36" s="17" t="s">
        <v>36</v>
      </c>
      <c r="J36" s="24" t="s">
        <v>264</v>
      </c>
      <c r="K36" s="63"/>
      <c r="L36" s="66">
        <f>L37</f>
        <v>0</v>
      </c>
      <c r="M36" s="64"/>
      <c r="N36" s="26"/>
      <c r="O36" s="26"/>
    </row>
    <row r="37" spans="1:16" hidden="1" x14ac:dyDescent="0.2">
      <c r="A37" s="55">
        <v>29</v>
      </c>
      <c r="B37" s="17" t="s">
        <v>33</v>
      </c>
      <c r="C37" s="17" t="s">
        <v>30</v>
      </c>
      <c r="D37" s="17" t="s">
        <v>267</v>
      </c>
      <c r="E37" s="17" t="s">
        <v>268</v>
      </c>
      <c r="F37" s="17" t="s">
        <v>44</v>
      </c>
      <c r="G37" s="17" t="s">
        <v>29</v>
      </c>
      <c r="H37" s="17" t="s">
        <v>31</v>
      </c>
      <c r="I37" s="17" t="s">
        <v>36</v>
      </c>
      <c r="J37" s="24" t="s">
        <v>265</v>
      </c>
      <c r="K37" s="63"/>
      <c r="L37" s="66">
        <f>L38</f>
        <v>0</v>
      </c>
      <c r="M37" s="64"/>
      <c r="N37" s="26"/>
      <c r="O37" s="26"/>
    </row>
    <row r="38" spans="1:16" ht="22.5" hidden="1" x14ac:dyDescent="0.2">
      <c r="A38" s="55">
        <v>30</v>
      </c>
      <c r="B38" s="17" t="s">
        <v>33</v>
      </c>
      <c r="C38" s="17" t="s">
        <v>30</v>
      </c>
      <c r="D38" s="17" t="s">
        <v>267</v>
      </c>
      <c r="E38" s="17" t="s">
        <v>268</v>
      </c>
      <c r="F38" s="17" t="s">
        <v>60</v>
      </c>
      <c r="G38" s="17" t="s">
        <v>4</v>
      </c>
      <c r="H38" s="17" t="s">
        <v>31</v>
      </c>
      <c r="I38" s="17" t="s">
        <v>36</v>
      </c>
      <c r="J38" s="24" t="s">
        <v>266</v>
      </c>
      <c r="K38" s="63"/>
      <c r="L38" s="66"/>
      <c r="M38" s="64"/>
      <c r="N38" s="26"/>
      <c r="O38" s="26"/>
    </row>
    <row r="39" spans="1:16" ht="24" customHeight="1" x14ac:dyDescent="0.2">
      <c r="A39" s="55">
        <v>27</v>
      </c>
      <c r="B39" s="14" t="s">
        <v>28</v>
      </c>
      <c r="C39" s="14" t="s">
        <v>30</v>
      </c>
      <c r="D39" s="14" t="s">
        <v>12</v>
      </c>
      <c r="E39" s="14" t="s">
        <v>29</v>
      </c>
      <c r="F39" s="14" t="s">
        <v>28</v>
      </c>
      <c r="G39" s="14" t="s">
        <v>29</v>
      </c>
      <c r="H39" s="14" t="s">
        <v>31</v>
      </c>
      <c r="I39" s="14" t="s">
        <v>28</v>
      </c>
      <c r="J39" s="15" t="s">
        <v>13</v>
      </c>
      <c r="K39" s="60">
        <f>K41+K43</f>
        <v>2850</v>
      </c>
      <c r="L39" s="60">
        <f>L41+L43</f>
        <v>1856.9231799999998</v>
      </c>
      <c r="M39" s="61">
        <f t="shared" si="0"/>
        <v>65.155199298245606</v>
      </c>
    </row>
    <row r="40" spans="1:16" ht="46.5" customHeight="1" x14ac:dyDescent="0.2">
      <c r="A40" s="16">
        <v>28</v>
      </c>
      <c r="B40" s="17" t="s">
        <v>1</v>
      </c>
      <c r="C40" s="17" t="s">
        <v>30</v>
      </c>
      <c r="D40" s="17" t="s">
        <v>12</v>
      </c>
      <c r="E40" s="17" t="s">
        <v>4</v>
      </c>
      <c r="F40" s="17" t="s">
        <v>28</v>
      </c>
      <c r="G40" s="17" t="s">
        <v>29</v>
      </c>
      <c r="H40" s="17" t="s">
        <v>31</v>
      </c>
      <c r="I40" s="17" t="s">
        <v>46</v>
      </c>
      <c r="J40" s="18" t="s">
        <v>53</v>
      </c>
      <c r="K40" s="63">
        <f>K41+K43</f>
        <v>2850</v>
      </c>
      <c r="L40" s="63">
        <f>L41+L43</f>
        <v>1856.9231799999998</v>
      </c>
      <c r="M40" s="64">
        <f t="shared" si="0"/>
        <v>65.155199298245606</v>
      </c>
    </row>
    <row r="41" spans="1:16" ht="36" customHeight="1" x14ac:dyDescent="0.2">
      <c r="A41" s="16">
        <v>29</v>
      </c>
      <c r="B41" s="17" t="s">
        <v>1</v>
      </c>
      <c r="C41" s="17" t="s">
        <v>30</v>
      </c>
      <c r="D41" s="17" t="s">
        <v>12</v>
      </c>
      <c r="E41" s="17" t="s">
        <v>4</v>
      </c>
      <c r="F41" s="17" t="s">
        <v>38</v>
      </c>
      <c r="G41" s="17" t="s">
        <v>29</v>
      </c>
      <c r="H41" s="17" t="s">
        <v>31</v>
      </c>
      <c r="I41" s="17" t="s">
        <v>46</v>
      </c>
      <c r="J41" s="28" t="s">
        <v>93</v>
      </c>
      <c r="K41" s="63">
        <f>K42</f>
        <v>2600</v>
      </c>
      <c r="L41" s="63">
        <f>L42</f>
        <v>1696.5001299999999</v>
      </c>
      <c r="M41" s="64">
        <f t="shared" si="0"/>
        <v>65.250005000000002</v>
      </c>
    </row>
    <row r="42" spans="1:16" ht="56.25" customHeight="1" x14ac:dyDescent="0.2">
      <c r="A42" s="16">
        <v>30</v>
      </c>
      <c r="B42" s="17" t="s">
        <v>1</v>
      </c>
      <c r="C42" s="17" t="s">
        <v>30</v>
      </c>
      <c r="D42" s="17" t="s">
        <v>12</v>
      </c>
      <c r="E42" s="17" t="s">
        <v>4</v>
      </c>
      <c r="F42" s="17" t="s">
        <v>52</v>
      </c>
      <c r="G42" s="17" t="s">
        <v>4</v>
      </c>
      <c r="H42" s="17" t="s">
        <v>31</v>
      </c>
      <c r="I42" s="17" t="s">
        <v>46</v>
      </c>
      <c r="J42" s="18" t="s">
        <v>85</v>
      </c>
      <c r="K42" s="63">
        <v>2600</v>
      </c>
      <c r="L42" s="66">
        <v>1696.5001299999999</v>
      </c>
      <c r="M42" s="64">
        <f t="shared" si="0"/>
        <v>65.250005000000002</v>
      </c>
    </row>
    <row r="43" spans="1:16" ht="47.25" customHeight="1" x14ac:dyDescent="0.2">
      <c r="A43" s="16">
        <v>31</v>
      </c>
      <c r="B43" s="17" t="s">
        <v>1</v>
      </c>
      <c r="C43" s="17" t="s">
        <v>30</v>
      </c>
      <c r="D43" s="17" t="s">
        <v>12</v>
      </c>
      <c r="E43" s="17" t="s">
        <v>4</v>
      </c>
      <c r="F43" s="17" t="s">
        <v>42</v>
      </c>
      <c r="G43" s="17" t="s">
        <v>29</v>
      </c>
      <c r="H43" s="17" t="s">
        <v>31</v>
      </c>
      <c r="I43" s="17" t="s">
        <v>46</v>
      </c>
      <c r="J43" s="29" t="s">
        <v>92</v>
      </c>
      <c r="K43" s="63">
        <f>K44</f>
        <v>250</v>
      </c>
      <c r="L43" s="63">
        <f>L44</f>
        <v>160.42304999999999</v>
      </c>
      <c r="M43" s="64">
        <f t="shared" si="0"/>
        <v>64.169219999999996</v>
      </c>
    </row>
    <row r="44" spans="1:16" ht="46.5" customHeight="1" x14ac:dyDescent="0.2">
      <c r="A44" s="16">
        <v>32</v>
      </c>
      <c r="B44" s="17" t="s">
        <v>1</v>
      </c>
      <c r="C44" s="17" t="s">
        <v>30</v>
      </c>
      <c r="D44" s="17" t="s">
        <v>12</v>
      </c>
      <c r="E44" s="17" t="s">
        <v>4</v>
      </c>
      <c r="F44" s="17" t="s">
        <v>75</v>
      </c>
      <c r="G44" s="17" t="s">
        <v>4</v>
      </c>
      <c r="H44" s="17" t="s">
        <v>31</v>
      </c>
      <c r="I44" s="17" t="s">
        <v>46</v>
      </c>
      <c r="J44" s="28" t="s">
        <v>82</v>
      </c>
      <c r="K44" s="63">
        <v>250</v>
      </c>
      <c r="L44" s="66">
        <v>160.42304999999999</v>
      </c>
      <c r="M44" s="64">
        <f t="shared" si="0"/>
        <v>64.169219999999996</v>
      </c>
    </row>
    <row r="45" spans="1:16" x14ac:dyDescent="0.2">
      <c r="A45" s="16">
        <v>33</v>
      </c>
      <c r="B45" s="14" t="s">
        <v>28</v>
      </c>
      <c r="C45" s="14" t="s">
        <v>30</v>
      </c>
      <c r="D45" s="14" t="s">
        <v>14</v>
      </c>
      <c r="E45" s="14" t="s">
        <v>29</v>
      </c>
      <c r="F45" s="14" t="s">
        <v>28</v>
      </c>
      <c r="G45" s="14" t="s">
        <v>29</v>
      </c>
      <c r="H45" s="14" t="s">
        <v>31</v>
      </c>
      <c r="I45" s="14" t="s">
        <v>28</v>
      </c>
      <c r="J45" s="15" t="s">
        <v>15</v>
      </c>
      <c r="K45" s="60">
        <f>K46</f>
        <v>62.900000000000006</v>
      </c>
      <c r="L45" s="60">
        <f>L46</f>
        <v>17.3886</v>
      </c>
      <c r="M45" s="61">
        <f t="shared" si="0"/>
        <v>27.64483306836248</v>
      </c>
      <c r="N45" s="26"/>
      <c r="O45" s="26"/>
      <c r="P45" s="26"/>
    </row>
    <row r="46" spans="1:16" s="10" customFormat="1" ht="14.25" customHeight="1" x14ac:dyDescent="0.2">
      <c r="A46" s="16">
        <v>34</v>
      </c>
      <c r="B46" s="14" t="s">
        <v>50</v>
      </c>
      <c r="C46" s="14" t="s">
        <v>30</v>
      </c>
      <c r="D46" s="14" t="s">
        <v>14</v>
      </c>
      <c r="E46" s="14" t="s">
        <v>34</v>
      </c>
      <c r="F46" s="14" t="s">
        <v>28</v>
      </c>
      <c r="G46" s="14" t="s">
        <v>34</v>
      </c>
      <c r="H46" s="14" t="s">
        <v>31</v>
      </c>
      <c r="I46" s="14" t="s">
        <v>46</v>
      </c>
      <c r="J46" s="15" t="s">
        <v>16</v>
      </c>
      <c r="K46" s="63">
        <f>K47+K48</f>
        <v>62.900000000000006</v>
      </c>
      <c r="L46" s="63">
        <f>L47+L48</f>
        <v>17.3886</v>
      </c>
      <c r="M46" s="64">
        <f t="shared" si="0"/>
        <v>27.64483306836248</v>
      </c>
      <c r="N46" s="25"/>
      <c r="O46" s="25"/>
      <c r="P46" s="25"/>
    </row>
    <row r="47" spans="1:16" s="10" customFormat="1" ht="24.75" customHeight="1" x14ac:dyDescent="0.2">
      <c r="A47" s="16">
        <v>35</v>
      </c>
      <c r="B47" s="17" t="s">
        <v>50</v>
      </c>
      <c r="C47" s="17" t="s">
        <v>30</v>
      </c>
      <c r="D47" s="17" t="s">
        <v>14</v>
      </c>
      <c r="E47" s="17" t="s">
        <v>34</v>
      </c>
      <c r="F47" s="17" t="s">
        <v>38</v>
      </c>
      <c r="G47" s="17" t="s">
        <v>34</v>
      </c>
      <c r="H47" s="17" t="s">
        <v>31</v>
      </c>
      <c r="I47" s="17" t="s">
        <v>46</v>
      </c>
      <c r="J47" s="19" t="s">
        <v>54</v>
      </c>
      <c r="K47" s="63">
        <v>50.6</v>
      </c>
      <c r="L47" s="66">
        <v>15.40959</v>
      </c>
      <c r="M47" s="64">
        <f t="shared" si="0"/>
        <v>30.45373517786561</v>
      </c>
      <c r="N47" s="25"/>
      <c r="O47" s="25"/>
      <c r="P47" s="25"/>
    </row>
    <row r="48" spans="1:16" s="10" customFormat="1" ht="15.75" customHeight="1" x14ac:dyDescent="0.2">
      <c r="A48" s="16">
        <v>36</v>
      </c>
      <c r="B48" s="17" t="s">
        <v>50</v>
      </c>
      <c r="C48" s="17" t="s">
        <v>30</v>
      </c>
      <c r="D48" s="17" t="s">
        <v>14</v>
      </c>
      <c r="E48" s="17" t="s">
        <v>34</v>
      </c>
      <c r="F48" s="17" t="s">
        <v>83</v>
      </c>
      <c r="G48" s="17" t="s">
        <v>34</v>
      </c>
      <c r="H48" s="17" t="s">
        <v>31</v>
      </c>
      <c r="I48" s="17" t="s">
        <v>46</v>
      </c>
      <c r="J48" s="19" t="s">
        <v>84</v>
      </c>
      <c r="K48" s="63">
        <v>12.3</v>
      </c>
      <c r="L48" s="66">
        <v>1.9790099999999999</v>
      </c>
      <c r="M48" s="64">
        <f t="shared" si="0"/>
        <v>16.089512195121948</v>
      </c>
      <c r="N48" s="25"/>
      <c r="O48" s="25"/>
      <c r="P48" s="25"/>
    </row>
    <row r="49" spans="1:16" s="10" customFormat="1" ht="21" x14ac:dyDescent="0.2">
      <c r="A49" s="16">
        <v>37</v>
      </c>
      <c r="B49" s="14" t="s">
        <v>28</v>
      </c>
      <c r="C49" s="14" t="s">
        <v>30</v>
      </c>
      <c r="D49" s="14" t="s">
        <v>19</v>
      </c>
      <c r="E49" s="14" t="s">
        <v>29</v>
      </c>
      <c r="F49" s="14" t="s">
        <v>28</v>
      </c>
      <c r="G49" s="14" t="s">
        <v>29</v>
      </c>
      <c r="H49" s="14" t="s">
        <v>31</v>
      </c>
      <c r="I49" s="14" t="s">
        <v>28</v>
      </c>
      <c r="J49" s="15" t="s">
        <v>55</v>
      </c>
      <c r="K49" s="60">
        <f>K52+K53</f>
        <v>5755.6970000000001</v>
      </c>
      <c r="L49" s="60">
        <f>L52+L53+L56</f>
        <v>3652.1182600000002</v>
      </c>
      <c r="M49" s="61">
        <f t="shared" ref="M49:M85" si="1">L49/K49*100</f>
        <v>63.452232805166773</v>
      </c>
      <c r="N49" s="25"/>
      <c r="O49" s="25"/>
      <c r="P49" s="25"/>
    </row>
    <row r="50" spans="1:16" s="10" customFormat="1" x14ac:dyDescent="0.2">
      <c r="A50" s="16">
        <v>38</v>
      </c>
      <c r="B50" s="17" t="s">
        <v>76</v>
      </c>
      <c r="C50" s="17" t="s">
        <v>30</v>
      </c>
      <c r="D50" s="17" t="s">
        <v>19</v>
      </c>
      <c r="E50" s="17" t="s">
        <v>34</v>
      </c>
      <c r="F50" s="17" t="s">
        <v>28</v>
      </c>
      <c r="G50" s="17" t="s">
        <v>29</v>
      </c>
      <c r="H50" s="17" t="s">
        <v>31</v>
      </c>
      <c r="I50" s="17" t="s">
        <v>10</v>
      </c>
      <c r="J50" s="19" t="s">
        <v>56</v>
      </c>
      <c r="K50" s="63">
        <f>K52</f>
        <v>5600.6970000000001</v>
      </c>
      <c r="L50" s="66">
        <f>L52</f>
        <v>3412.9876100000001</v>
      </c>
      <c r="M50" s="64">
        <f t="shared" si="1"/>
        <v>60.938622639289363</v>
      </c>
      <c r="N50" s="25"/>
      <c r="O50" s="25"/>
      <c r="P50" s="25"/>
    </row>
    <row r="51" spans="1:16" s="10" customFormat="1" x14ac:dyDescent="0.2">
      <c r="A51" s="16">
        <v>39</v>
      </c>
      <c r="B51" s="17" t="s">
        <v>76</v>
      </c>
      <c r="C51" s="17" t="s">
        <v>30</v>
      </c>
      <c r="D51" s="17" t="s">
        <v>19</v>
      </c>
      <c r="E51" s="17" t="s">
        <v>34</v>
      </c>
      <c r="F51" s="17" t="s">
        <v>94</v>
      </c>
      <c r="G51" s="17" t="s">
        <v>29</v>
      </c>
      <c r="H51" s="17" t="s">
        <v>31</v>
      </c>
      <c r="I51" s="17" t="s">
        <v>10</v>
      </c>
      <c r="J51" s="24" t="s">
        <v>95</v>
      </c>
      <c r="K51" s="63">
        <f>K52</f>
        <v>5600.6970000000001</v>
      </c>
      <c r="L51" s="63">
        <f>L52</f>
        <v>3412.9876100000001</v>
      </c>
      <c r="M51" s="64">
        <f t="shared" si="1"/>
        <v>60.938622639289363</v>
      </c>
      <c r="N51" s="25"/>
      <c r="O51" s="25"/>
      <c r="P51" s="25"/>
    </row>
    <row r="52" spans="1:16" s="10" customFormat="1" ht="22.5" x14ac:dyDescent="0.2">
      <c r="A52" s="16">
        <v>40</v>
      </c>
      <c r="B52" s="17" t="s">
        <v>76</v>
      </c>
      <c r="C52" s="17" t="s">
        <v>30</v>
      </c>
      <c r="D52" s="17" t="s">
        <v>19</v>
      </c>
      <c r="E52" s="17" t="s">
        <v>34</v>
      </c>
      <c r="F52" s="17" t="s">
        <v>57</v>
      </c>
      <c r="G52" s="17" t="s">
        <v>4</v>
      </c>
      <c r="H52" s="17" t="s">
        <v>31</v>
      </c>
      <c r="I52" s="17" t="s">
        <v>10</v>
      </c>
      <c r="J52" s="19" t="s">
        <v>58</v>
      </c>
      <c r="K52" s="63">
        <v>5600.6970000000001</v>
      </c>
      <c r="L52" s="64">
        <v>3412.9876100000001</v>
      </c>
      <c r="M52" s="64">
        <f t="shared" si="1"/>
        <v>60.938622639289363</v>
      </c>
      <c r="N52" s="25"/>
      <c r="O52" s="25"/>
      <c r="P52" s="25"/>
    </row>
    <row r="53" spans="1:16" s="10" customFormat="1" x14ac:dyDescent="0.2">
      <c r="A53" s="16">
        <v>41</v>
      </c>
      <c r="B53" s="17" t="s">
        <v>1</v>
      </c>
      <c r="C53" s="17" t="s">
        <v>30</v>
      </c>
      <c r="D53" s="17" t="s">
        <v>19</v>
      </c>
      <c r="E53" s="17" t="s">
        <v>39</v>
      </c>
      <c r="F53" s="17" t="s">
        <v>28</v>
      </c>
      <c r="G53" s="17" t="s">
        <v>29</v>
      </c>
      <c r="H53" s="17" t="s">
        <v>31</v>
      </c>
      <c r="I53" s="17" t="s">
        <v>10</v>
      </c>
      <c r="J53" s="24" t="s">
        <v>222</v>
      </c>
      <c r="K53" s="63">
        <f>K54</f>
        <v>155</v>
      </c>
      <c r="L53" s="63">
        <f>L54</f>
        <v>81.03528</v>
      </c>
      <c r="M53" s="64">
        <f t="shared" si="1"/>
        <v>52.280825806451617</v>
      </c>
      <c r="N53" s="25"/>
      <c r="O53" s="25"/>
      <c r="P53" s="25"/>
    </row>
    <row r="54" spans="1:16" s="10" customFormat="1" ht="24" customHeight="1" x14ac:dyDescent="0.2">
      <c r="A54" s="16">
        <v>42</v>
      </c>
      <c r="B54" s="17" t="s">
        <v>1</v>
      </c>
      <c r="C54" s="17" t="s">
        <v>269</v>
      </c>
      <c r="D54" s="17" t="s">
        <v>19</v>
      </c>
      <c r="E54" s="17" t="s">
        <v>39</v>
      </c>
      <c r="F54" s="17" t="s">
        <v>17</v>
      </c>
      <c r="G54" s="17" t="s">
        <v>29</v>
      </c>
      <c r="H54" s="17" t="s">
        <v>31</v>
      </c>
      <c r="I54" s="17" t="s">
        <v>10</v>
      </c>
      <c r="J54" s="28" t="s">
        <v>226</v>
      </c>
      <c r="K54" s="63">
        <f>K55</f>
        <v>155</v>
      </c>
      <c r="L54" s="63">
        <f>L55</f>
        <v>81.03528</v>
      </c>
      <c r="M54" s="64">
        <f t="shared" si="1"/>
        <v>52.280825806451617</v>
      </c>
      <c r="N54" s="25"/>
      <c r="O54" s="25"/>
      <c r="P54" s="25"/>
    </row>
    <row r="55" spans="1:16" s="10" customFormat="1" ht="23.25" customHeight="1" x14ac:dyDescent="0.2">
      <c r="A55" s="16">
        <v>43</v>
      </c>
      <c r="B55" s="17" t="s">
        <v>1</v>
      </c>
      <c r="C55" s="17" t="s">
        <v>30</v>
      </c>
      <c r="D55" s="17" t="s">
        <v>19</v>
      </c>
      <c r="E55" s="17" t="s">
        <v>39</v>
      </c>
      <c r="F55" s="17" t="s">
        <v>225</v>
      </c>
      <c r="G55" s="17" t="s">
        <v>4</v>
      </c>
      <c r="H55" s="17" t="s">
        <v>31</v>
      </c>
      <c r="I55" s="17" t="s">
        <v>10</v>
      </c>
      <c r="J55" s="28" t="s">
        <v>227</v>
      </c>
      <c r="K55" s="63">
        <v>155</v>
      </c>
      <c r="L55" s="64">
        <v>81.03528</v>
      </c>
      <c r="M55" s="64">
        <f t="shared" si="1"/>
        <v>52.280825806451617</v>
      </c>
      <c r="N55" s="25"/>
      <c r="O55" s="25"/>
      <c r="P55" s="25"/>
    </row>
    <row r="56" spans="1:16" s="10" customFormat="1" ht="18" customHeight="1" x14ac:dyDescent="0.2">
      <c r="A56" s="16">
        <v>44</v>
      </c>
      <c r="B56" s="44" t="s">
        <v>28</v>
      </c>
      <c r="C56" s="44" t="s">
        <v>30</v>
      </c>
      <c r="D56" s="44" t="s">
        <v>19</v>
      </c>
      <c r="E56" s="44" t="s">
        <v>39</v>
      </c>
      <c r="F56" s="44" t="s">
        <v>94</v>
      </c>
      <c r="G56" s="44" t="s">
        <v>29</v>
      </c>
      <c r="H56" s="44" t="s">
        <v>31</v>
      </c>
      <c r="I56" s="44" t="s">
        <v>10</v>
      </c>
      <c r="J56" s="80" t="s">
        <v>306</v>
      </c>
      <c r="K56" s="65">
        <v>0</v>
      </c>
      <c r="L56" s="81">
        <f>L57</f>
        <v>158.09536999999997</v>
      </c>
      <c r="M56" s="81">
        <v>0</v>
      </c>
      <c r="N56" s="25"/>
      <c r="O56" s="25"/>
      <c r="P56" s="25"/>
    </row>
    <row r="57" spans="1:16" s="10" customFormat="1" ht="18" customHeight="1" x14ac:dyDescent="0.2">
      <c r="A57" s="16">
        <v>45</v>
      </c>
      <c r="B57" s="44" t="s">
        <v>28</v>
      </c>
      <c r="C57" s="44" t="s">
        <v>30</v>
      </c>
      <c r="D57" s="44" t="s">
        <v>19</v>
      </c>
      <c r="E57" s="44" t="s">
        <v>39</v>
      </c>
      <c r="F57" s="44" t="s">
        <v>57</v>
      </c>
      <c r="G57" s="44" t="s">
        <v>4</v>
      </c>
      <c r="H57" s="44" t="s">
        <v>31</v>
      </c>
      <c r="I57" s="44" t="s">
        <v>10</v>
      </c>
      <c r="J57" s="80" t="s">
        <v>307</v>
      </c>
      <c r="K57" s="65">
        <v>0</v>
      </c>
      <c r="L57" s="81">
        <f>L58+L59</f>
        <v>158.09536999999997</v>
      </c>
      <c r="M57" s="81">
        <v>0</v>
      </c>
      <c r="N57" s="25"/>
      <c r="O57" s="25"/>
      <c r="P57" s="25"/>
    </row>
    <row r="58" spans="1:16" s="10" customFormat="1" ht="18" customHeight="1" x14ac:dyDescent="0.2">
      <c r="A58" s="16">
        <v>46</v>
      </c>
      <c r="B58" s="44" t="s">
        <v>1</v>
      </c>
      <c r="C58" s="44" t="s">
        <v>30</v>
      </c>
      <c r="D58" s="44" t="s">
        <v>19</v>
      </c>
      <c r="E58" s="44" t="s">
        <v>39</v>
      </c>
      <c r="F58" s="44" t="s">
        <v>57</v>
      </c>
      <c r="G58" s="44" t="s">
        <v>4</v>
      </c>
      <c r="H58" s="44" t="s">
        <v>31</v>
      </c>
      <c r="I58" s="44" t="s">
        <v>10</v>
      </c>
      <c r="J58" s="80" t="s">
        <v>307</v>
      </c>
      <c r="K58" s="65">
        <v>0</v>
      </c>
      <c r="L58" s="81">
        <v>157.04499999999999</v>
      </c>
      <c r="M58" s="81">
        <v>0</v>
      </c>
      <c r="N58" s="25"/>
      <c r="O58" s="25"/>
      <c r="P58" s="25"/>
    </row>
    <row r="59" spans="1:16" s="10" customFormat="1" ht="18" customHeight="1" x14ac:dyDescent="0.2">
      <c r="A59" s="16">
        <v>47</v>
      </c>
      <c r="B59" s="44" t="s">
        <v>123</v>
      </c>
      <c r="C59" s="44" t="s">
        <v>30</v>
      </c>
      <c r="D59" s="44" t="s">
        <v>19</v>
      </c>
      <c r="E59" s="44" t="s">
        <v>39</v>
      </c>
      <c r="F59" s="44" t="s">
        <v>57</v>
      </c>
      <c r="G59" s="44" t="s">
        <v>4</v>
      </c>
      <c r="H59" s="44" t="s">
        <v>31</v>
      </c>
      <c r="I59" s="44" t="s">
        <v>10</v>
      </c>
      <c r="J59" s="80" t="s">
        <v>307</v>
      </c>
      <c r="K59" s="65">
        <v>0</v>
      </c>
      <c r="L59" s="81">
        <v>1.05037</v>
      </c>
      <c r="M59" s="81">
        <v>0</v>
      </c>
      <c r="N59" s="25"/>
      <c r="O59" s="25"/>
      <c r="P59" s="25"/>
    </row>
    <row r="60" spans="1:16" ht="15.75" customHeight="1" x14ac:dyDescent="0.2">
      <c r="A60" s="16">
        <v>48</v>
      </c>
      <c r="B60" s="14" t="s">
        <v>28</v>
      </c>
      <c r="C60" s="14" t="s">
        <v>30</v>
      </c>
      <c r="D60" s="14" t="s">
        <v>18</v>
      </c>
      <c r="E60" s="14" t="s">
        <v>29</v>
      </c>
      <c r="F60" s="14" t="s">
        <v>28</v>
      </c>
      <c r="G60" s="14" t="s">
        <v>29</v>
      </c>
      <c r="H60" s="14" t="s">
        <v>31</v>
      </c>
      <c r="I60" s="14" t="s">
        <v>28</v>
      </c>
      <c r="J60" s="56" t="s">
        <v>20</v>
      </c>
      <c r="K60" s="60">
        <f>K61+K64</f>
        <v>150</v>
      </c>
      <c r="L60" s="60">
        <f>L61+L64</f>
        <v>-65.80659</v>
      </c>
      <c r="M60" s="61">
        <f t="shared" si="1"/>
        <v>-43.87106</v>
      </c>
      <c r="N60" s="26"/>
      <c r="O60" s="26"/>
      <c r="P60" s="26"/>
    </row>
    <row r="61" spans="1:16" ht="45" customHeight="1" x14ac:dyDescent="0.2">
      <c r="A61" s="16">
        <v>49</v>
      </c>
      <c r="B61" s="17" t="s">
        <v>1</v>
      </c>
      <c r="C61" s="17" t="s">
        <v>30</v>
      </c>
      <c r="D61" s="17" t="s">
        <v>18</v>
      </c>
      <c r="E61" s="17" t="s">
        <v>39</v>
      </c>
      <c r="F61" s="17" t="s">
        <v>28</v>
      </c>
      <c r="G61" s="17" t="s">
        <v>29</v>
      </c>
      <c r="H61" s="17" t="s">
        <v>31</v>
      </c>
      <c r="I61" s="17" t="s">
        <v>28</v>
      </c>
      <c r="J61" s="29" t="s">
        <v>96</v>
      </c>
      <c r="K61" s="66">
        <f>K62</f>
        <v>100</v>
      </c>
      <c r="L61" s="66">
        <f>L62</f>
        <v>0</v>
      </c>
      <c r="M61" s="64">
        <f t="shared" si="1"/>
        <v>0</v>
      </c>
      <c r="N61" s="26"/>
      <c r="O61" s="26"/>
      <c r="P61" s="26"/>
    </row>
    <row r="62" spans="1:16" ht="45" x14ac:dyDescent="0.2">
      <c r="A62" s="16">
        <v>50</v>
      </c>
      <c r="B62" s="17" t="s">
        <v>1</v>
      </c>
      <c r="C62" s="17" t="s">
        <v>30</v>
      </c>
      <c r="D62" s="17" t="s">
        <v>18</v>
      </c>
      <c r="E62" s="17" t="s">
        <v>39</v>
      </c>
      <c r="F62" s="17" t="s">
        <v>44</v>
      </c>
      <c r="G62" s="17" t="s">
        <v>4</v>
      </c>
      <c r="H62" s="17" t="s">
        <v>31</v>
      </c>
      <c r="I62" s="17" t="s">
        <v>2</v>
      </c>
      <c r="J62" s="18" t="s">
        <v>59</v>
      </c>
      <c r="K62" s="64">
        <f>K63</f>
        <v>100</v>
      </c>
      <c r="L62" s="64">
        <f>L63</f>
        <v>0</v>
      </c>
      <c r="M62" s="64">
        <f t="shared" si="1"/>
        <v>0</v>
      </c>
      <c r="N62" s="26"/>
      <c r="O62" s="26"/>
      <c r="P62" s="26"/>
    </row>
    <row r="63" spans="1:16" ht="46.5" customHeight="1" x14ac:dyDescent="0.2">
      <c r="A63" s="16">
        <v>51</v>
      </c>
      <c r="B63" s="17" t="s">
        <v>1</v>
      </c>
      <c r="C63" s="17" t="s">
        <v>30</v>
      </c>
      <c r="D63" s="17" t="s">
        <v>18</v>
      </c>
      <c r="E63" s="17" t="s">
        <v>39</v>
      </c>
      <c r="F63" s="17" t="s">
        <v>60</v>
      </c>
      <c r="G63" s="17" t="s">
        <v>4</v>
      </c>
      <c r="H63" s="17" t="s">
        <v>31</v>
      </c>
      <c r="I63" s="17" t="s">
        <v>2</v>
      </c>
      <c r="J63" s="19" t="s">
        <v>61</v>
      </c>
      <c r="K63" s="63">
        <v>100</v>
      </c>
      <c r="L63" s="64">
        <v>0</v>
      </c>
      <c r="M63" s="64">
        <f t="shared" si="1"/>
        <v>0</v>
      </c>
      <c r="N63" s="26"/>
      <c r="O63" s="26"/>
      <c r="P63" s="26"/>
    </row>
    <row r="64" spans="1:16" ht="25.5" customHeight="1" x14ac:dyDescent="0.2">
      <c r="A64" s="16">
        <v>52</v>
      </c>
      <c r="B64" s="17" t="s">
        <v>1</v>
      </c>
      <c r="C64" s="17" t="s">
        <v>30</v>
      </c>
      <c r="D64" s="17" t="s">
        <v>18</v>
      </c>
      <c r="E64" s="17" t="s">
        <v>7</v>
      </c>
      <c r="F64" s="17" t="s">
        <v>28</v>
      </c>
      <c r="G64" s="17" t="s">
        <v>29</v>
      </c>
      <c r="H64" s="17" t="s">
        <v>31</v>
      </c>
      <c r="I64" s="17" t="s">
        <v>21</v>
      </c>
      <c r="J64" s="24" t="s">
        <v>97</v>
      </c>
      <c r="K64" s="63">
        <f>K65</f>
        <v>50</v>
      </c>
      <c r="L64" s="63">
        <f>L65</f>
        <v>-65.80659</v>
      </c>
      <c r="M64" s="64">
        <f t="shared" si="1"/>
        <v>-131.61318</v>
      </c>
      <c r="N64" s="26"/>
      <c r="O64" s="26"/>
      <c r="P64" s="26"/>
    </row>
    <row r="65" spans="1:16" ht="25.5" customHeight="1" x14ac:dyDescent="0.2">
      <c r="A65" s="16">
        <v>53</v>
      </c>
      <c r="B65" s="17" t="s">
        <v>1</v>
      </c>
      <c r="C65" s="17" t="s">
        <v>30</v>
      </c>
      <c r="D65" s="17" t="s">
        <v>18</v>
      </c>
      <c r="E65" s="17" t="s">
        <v>7</v>
      </c>
      <c r="F65" s="17" t="s">
        <v>38</v>
      </c>
      <c r="G65" s="17" t="s">
        <v>29</v>
      </c>
      <c r="H65" s="17" t="s">
        <v>31</v>
      </c>
      <c r="I65" s="17" t="s">
        <v>21</v>
      </c>
      <c r="J65" s="30" t="s">
        <v>98</v>
      </c>
      <c r="K65" s="63">
        <f>K66</f>
        <v>50</v>
      </c>
      <c r="L65" s="63">
        <f>L66</f>
        <v>-65.80659</v>
      </c>
      <c r="M65" s="64">
        <f t="shared" si="1"/>
        <v>-131.61318</v>
      </c>
      <c r="N65" s="26"/>
      <c r="O65" s="26"/>
      <c r="P65" s="26"/>
    </row>
    <row r="66" spans="1:16" ht="33.75" customHeight="1" x14ac:dyDescent="0.2">
      <c r="A66" s="16">
        <v>54</v>
      </c>
      <c r="B66" s="17" t="s">
        <v>1</v>
      </c>
      <c r="C66" s="17" t="s">
        <v>30</v>
      </c>
      <c r="D66" s="17" t="s">
        <v>18</v>
      </c>
      <c r="E66" s="17" t="s">
        <v>7</v>
      </c>
      <c r="F66" s="17" t="s">
        <v>52</v>
      </c>
      <c r="G66" s="17" t="s">
        <v>4</v>
      </c>
      <c r="H66" s="17" t="s">
        <v>31</v>
      </c>
      <c r="I66" s="17" t="s">
        <v>21</v>
      </c>
      <c r="J66" s="21" t="s">
        <v>80</v>
      </c>
      <c r="K66" s="63">
        <v>50</v>
      </c>
      <c r="L66" s="64">
        <v>-65.80659</v>
      </c>
      <c r="M66" s="64">
        <f t="shared" si="1"/>
        <v>-131.61318</v>
      </c>
      <c r="N66" s="26"/>
      <c r="O66" s="26"/>
      <c r="P66" s="26"/>
    </row>
    <row r="67" spans="1:16" ht="15" customHeight="1" x14ac:dyDescent="0.2">
      <c r="A67" s="16">
        <v>55</v>
      </c>
      <c r="B67" s="22" t="s">
        <v>28</v>
      </c>
      <c r="C67" s="14" t="s">
        <v>30</v>
      </c>
      <c r="D67" s="14" t="s">
        <v>22</v>
      </c>
      <c r="E67" s="14" t="s">
        <v>29</v>
      </c>
      <c r="F67" s="14" t="s">
        <v>28</v>
      </c>
      <c r="G67" s="14" t="s">
        <v>29</v>
      </c>
      <c r="H67" s="14" t="s">
        <v>31</v>
      </c>
      <c r="I67" s="14" t="s">
        <v>28</v>
      </c>
      <c r="J67" s="23" t="s">
        <v>23</v>
      </c>
      <c r="K67" s="60">
        <f>K68+K86+K89</f>
        <v>1014</v>
      </c>
      <c r="L67" s="60">
        <f>L68+L86+L89</f>
        <v>1979.01395</v>
      </c>
      <c r="M67" s="61">
        <f t="shared" si="1"/>
        <v>195.16902859960553</v>
      </c>
      <c r="N67" s="26"/>
      <c r="O67" s="26"/>
      <c r="P67" s="26"/>
    </row>
    <row r="68" spans="1:16" ht="15" customHeight="1" x14ac:dyDescent="0.2">
      <c r="A68" s="16">
        <v>56</v>
      </c>
      <c r="B68" s="17" t="s">
        <v>28</v>
      </c>
      <c r="C68" s="17" t="s">
        <v>30</v>
      </c>
      <c r="D68" s="17" t="s">
        <v>22</v>
      </c>
      <c r="E68" s="17" t="s">
        <v>34</v>
      </c>
      <c r="F68" s="17" t="s">
        <v>28</v>
      </c>
      <c r="G68" s="17" t="s">
        <v>34</v>
      </c>
      <c r="H68" s="17" t="s">
        <v>31</v>
      </c>
      <c r="I68" s="17" t="s">
        <v>11</v>
      </c>
      <c r="J68" s="28" t="s">
        <v>99</v>
      </c>
      <c r="K68" s="66">
        <f>K69+K72+K76+K78+K80+K81+K82+K83+K79+K75+K77</f>
        <v>295.7</v>
      </c>
      <c r="L68" s="66">
        <f>L69+L72+L76+L78+L80+L81+L82+L83+L79+L75</f>
        <v>186.09895</v>
      </c>
      <c r="M68" s="64">
        <f t="shared" si="1"/>
        <v>62.935052417991209</v>
      </c>
      <c r="N68" s="26"/>
      <c r="O68" s="26"/>
      <c r="P68" s="26"/>
    </row>
    <row r="69" spans="1:16" ht="36" customHeight="1" x14ac:dyDescent="0.2">
      <c r="A69" s="16">
        <v>57</v>
      </c>
      <c r="B69" s="17" t="s">
        <v>28</v>
      </c>
      <c r="C69" s="17" t="s">
        <v>30</v>
      </c>
      <c r="D69" s="17" t="s">
        <v>22</v>
      </c>
      <c r="E69" s="17" t="s">
        <v>34</v>
      </c>
      <c r="F69" s="17" t="s">
        <v>44</v>
      </c>
      <c r="G69" s="17" t="s">
        <v>34</v>
      </c>
      <c r="H69" s="17" t="s">
        <v>31</v>
      </c>
      <c r="I69" s="17" t="s">
        <v>11</v>
      </c>
      <c r="J69" s="28" t="s">
        <v>101</v>
      </c>
      <c r="K69" s="66">
        <f>K70+K71</f>
        <v>16</v>
      </c>
      <c r="L69" s="66">
        <f>L70+L71</f>
        <v>0.14312</v>
      </c>
      <c r="M69" s="64">
        <f t="shared" si="1"/>
        <v>0.89449999999999996</v>
      </c>
      <c r="N69" s="26"/>
      <c r="O69" s="26"/>
      <c r="P69" s="26"/>
    </row>
    <row r="70" spans="1:16" ht="36" customHeight="1" x14ac:dyDescent="0.2">
      <c r="A70" s="16">
        <v>58</v>
      </c>
      <c r="B70" s="17" t="s">
        <v>228</v>
      </c>
      <c r="C70" s="17" t="s">
        <v>30</v>
      </c>
      <c r="D70" s="17" t="s">
        <v>22</v>
      </c>
      <c r="E70" s="17" t="s">
        <v>34</v>
      </c>
      <c r="F70" s="17" t="s">
        <v>60</v>
      </c>
      <c r="G70" s="17" t="s">
        <v>34</v>
      </c>
      <c r="H70" s="17" t="s">
        <v>31</v>
      </c>
      <c r="I70" s="17" t="s">
        <v>11</v>
      </c>
      <c r="J70" s="31" t="s">
        <v>102</v>
      </c>
      <c r="K70" s="63">
        <v>0.7</v>
      </c>
      <c r="L70" s="66">
        <v>0.14312</v>
      </c>
      <c r="M70" s="64">
        <f t="shared" si="1"/>
        <v>20.445714285714285</v>
      </c>
      <c r="N70" s="26"/>
      <c r="O70" s="26"/>
      <c r="P70" s="26"/>
    </row>
    <row r="71" spans="1:16" ht="36.75" customHeight="1" x14ac:dyDescent="0.2">
      <c r="A71" s="16">
        <v>59</v>
      </c>
      <c r="B71" s="17" t="s">
        <v>100</v>
      </c>
      <c r="C71" s="17" t="s">
        <v>30</v>
      </c>
      <c r="D71" s="17" t="s">
        <v>22</v>
      </c>
      <c r="E71" s="17" t="s">
        <v>34</v>
      </c>
      <c r="F71" s="17" t="s">
        <v>60</v>
      </c>
      <c r="G71" s="17" t="s">
        <v>34</v>
      </c>
      <c r="H71" s="17" t="s">
        <v>31</v>
      </c>
      <c r="I71" s="17" t="s">
        <v>11</v>
      </c>
      <c r="J71" s="31" t="s">
        <v>102</v>
      </c>
      <c r="K71" s="63">
        <v>15.3</v>
      </c>
      <c r="L71" s="64">
        <v>0</v>
      </c>
      <c r="M71" s="64">
        <f t="shared" si="1"/>
        <v>0</v>
      </c>
      <c r="N71" s="26"/>
      <c r="O71" s="26"/>
      <c r="P71" s="26"/>
    </row>
    <row r="72" spans="1:16" ht="45" x14ac:dyDescent="0.2">
      <c r="A72" s="16">
        <v>60</v>
      </c>
      <c r="B72" s="17" t="s">
        <v>28</v>
      </c>
      <c r="C72" s="17" t="s">
        <v>30</v>
      </c>
      <c r="D72" s="17" t="s">
        <v>22</v>
      </c>
      <c r="E72" s="17" t="s">
        <v>34</v>
      </c>
      <c r="F72" s="17" t="s">
        <v>17</v>
      </c>
      <c r="G72" s="17" t="s">
        <v>34</v>
      </c>
      <c r="H72" s="17" t="s">
        <v>31</v>
      </c>
      <c r="I72" s="17" t="s">
        <v>11</v>
      </c>
      <c r="J72" s="28" t="s">
        <v>103</v>
      </c>
      <c r="K72" s="63">
        <f>K73+K74</f>
        <v>85</v>
      </c>
      <c r="L72" s="63">
        <f>L73+L74</f>
        <v>38.446010000000001</v>
      </c>
      <c r="M72" s="64">
        <f t="shared" si="1"/>
        <v>45.230599999999995</v>
      </c>
      <c r="N72" s="26"/>
      <c r="O72" s="26"/>
      <c r="P72" s="26"/>
    </row>
    <row r="73" spans="1:16" ht="46.5" customHeight="1" x14ac:dyDescent="0.2">
      <c r="A73" s="16">
        <v>61</v>
      </c>
      <c r="B73" s="17" t="s">
        <v>228</v>
      </c>
      <c r="C73" s="17" t="s">
        <v>30</v>
      </c>
      <c r="D73" s="17" t="s">
        <v>22</v>
      </c>
      <c r="E73" s="17" t="s">
        <v>34</v>
      </c>
      <c r="F73" s="17" t="s">
        <v>105</v>
      </c>
      <c r="G73" s="17" t="s">
        <v>34</v>
      </c>
      <c r="H73" s="17" t="s">
        <v>31</v>
      </c>
      <c r="I73" s="17" t="s">
        <v>11</v>
      </c>
      <c r="J73" s="31" t="s">
        <v>104</v>
      </c>
      <c r="K73" s="63">
        <v>8.6999999999999993</v>
      </c>
      <c r="L73" s="64">
        <v>0</v>
      </c>
      <c r="M73" s="64">
        <f t="shared" si="1"/>
        <v>0</v>
      </c>
      <c r="N73" s="26"/>
      <c r="O73" s="26"/>
      <c r="P73" s="26"/>
    </row>
    <row r="74" spans="1:16" ht="46.5" customHeight="1" x14ac:dyDescent="0.2">
      <c r="A74" s="16">
        <v>62</v>
      </c>
      <c r="B74" s="17" t="s">
        <v>100</v>
      </c>
      <c r="C74" s="17" t="s">
        <v>30</v>
      </c>
      <c r="D74" s="17" t="s">
        <v>22</v>
      </c>
      <c r="E74" s="17" t="s">
        <v>34</v>
      </c>
      <c r="F74" s="17" t="s">
        <v>105</v>
      </c>
      <c r="G74" s="17" t="s">
        <v>34</v>
      </c>
      <c r="H74" s="17" t="s">
        <v>31</v>
      </c>
      <c r="I74" s="17" t="s">
        <v>11</v>
      </c>
      <c r="J74" s="31" t="s">
        <v>104</v>
      </c>
      <c r="K74" s="63">
        <v>76.3</v>
      </c>
      <c r="L74" s="64">
        <v>38.446010000000001</v>
      </c>
      <c r="M74" s="64">
        <f t="shared" si="1"/>
        <v>50.387955439056363</v>
      </c>
      <c r="N74" s="26"/>
      <c r="O74" s="26"/>
      <c r="P74" s="26"/>
    </row>
    <row r="75" spans="1:16" ht="46.5" customHeight="1" x14ac:dyDescent="0.2">
      <c r="A75" s="16">
        <v>63</v>
      </c>
      <c r="B75" s="17" t="s">
        <v>100</v>
      </c>
      <c r="C75" s="17" t="s">
        <v>30</v>
      </c>
      <c r="D75" s="17" t="s">
        <v>22</v>
      </c>
      <c r="E75" s="17" t="s">
        <v>34</v>
      </c>
      <c r="F75" s="17" t="s">
        <v>113</v>
      </c>
      <c r="G75" s="17" t="s">
        <v>34</v>
      </c>
      <c r="H75" s="17" t="s">
        <v>31</v>
      </c>
      <c r="I75" s="17" t="s">
        <v>11</v>
      </c>
      <c r="J75" s="31" t="s">
        <v>114</v>
      </c>
      <c r="K75" s="63">
        <v>25</v>
      </c>
      <c r="L75" s="64">
        <v>1.5401400000000001</v>
      </c>
      <c r="M75" s="64">
        <f t="shared" si="1"/>
        <v>6.1605600000000003</v>
      </c>
      <c r="N75" s="26"/>
      <c r="O75" s="26"/>
      <c r="P75" s="26"/>
    </row>
    <row r="76" spans="1:16" ht="46.5" customHeight="1" x14ac:dyDescent="0.2">
      <c r="A76" s="16">
        <v>64</v>
      </c>
      <c r="B76" s="17" t="s">
        <v>100</v>
      </c>
      <c r="C76" s="17" t="s">
        <v>30</v>
      </c>
      <c r="D76" s="17" t="s">
        <v>22</v>
      </c>
      <c r="E76" s="17" t="s">
        <v>34</v>
      </c>
      <c r="F76" s="17" t="s">
        <v>211</v>
      </c>
      <c r="G76" s="17" t="s">
        <v>34</v>
      </c>
      <c r="H76" s="17" t="s">
        <v>31</v>
      </c>
      <c r="I76" s="17" t="s">
        <v>11</v>
      </c>
      <c r="J76" s="31" t="s">
        <v>212</v>
      </c>
      <c r="K76" s="63">
        <v>27</v>
      </c>
      <c r="L76" s="64">
        <v>2.8151600000000001</v>
      </c>
      <c r="M76" s="64">
        <f t="shared" ref="M76:M81" si="2">L76/K76*100</f>
        <v>10.426518518518519</v>
      </c>
      <c r="N76" s="26"/>
      <c r="O76" s="26"/>
      <c r="P76" s="26"/>
    </row>
    <row r="77" spans="1:16" ht="46.5" customHeight="1" x14ac:dyDescent="0.2">
      <c r="A77" s="16">
        <v>65</v>
      </c>
      <c r="B77" s="17" t="s">
        <v>100</v>
      </c>
      <c r="C77" s="17" t="s">
        <v>30</v>
      </c>
      <c r="D77" s="17" t="s">
        <v>22</v>
      </c>
      <c r="E77" s="17" t="s">
        <v>34</v>
      </c>
      <c r="F77" s="17" t="s">
        <v>293</v>
      </c>
      <c r="G77" s="17" t="s">
        <v>34</v>
      </c>
      <c r="H77" s="17" t="s">
        <v>31</v>
      </c>
      <c r="I77" s="17" t="s">
        <v>11</v>
      </c>
      <c r="J77" s="31" t="s">
        <v>294</v>
      </c>
      <c r="K77" s="63">
        <v>0.3</v>
      </c>
      <c r="L77" s="64">
        <v>0</v>
      </c>
      <c r="M77" s="64">
        <f t="shared" si="2"/>
        <v>0</v>
      </c>
      <c r="N77" s="26"/>
      <c r="O77" s="26"/>
      <c r="P77" s="26"/>
    </row>
    <row r="78" spans="1:16" ht="46.5" customHeight="1" x14ac:dyDescent="0.2">
      <c r="A78" s="16">
        <v>66</v>
      </c>
      <c r="B78" s="17" t="s">
        <v>100</v>
      </c>
      <c r="C78" s="17" t="s">
        <v>30</v>
      </c>
      <c r="D78" s="17" t="s">
        <v>22</v>
      </c>
      <c r="E78" s="17" t="s">
        <v>34</v>
      </c>
      <c r="F78" s="17" t="s">
        <v>259</v>
      </c>
      <c r="G78" s="17" t="s">
        <v>34</v>
      </c>
      <c r="H78" s="17" t="s">
        <v>31</v>
      </c>
      <c r="I78" s="17" t="s">
        <v>11</v>
      </c>
      <c r="J78" s="52" t="s">
        <v>260</v>
      </c>
      <c r="K78" s="64">
        <v>0.5</v>
      </c>
      <c r="L78" s="64">
        <v>1.4151</v>
      </c>
      <c r="M78" s="64">
        <f t="shared" si="2"/>
        <v>283.02</v>
      </c>
      <c r="N78" s="26"/>
      <c r="O78" s="26"/>
      <c r="P78" s="26"/>
    </row>
    <row r="79" spans="1:16" ht="46.5" customHeight="1" x14ac:dyDescent="0.2">
      <c r="A79" s="16">
        <v>67</v>
      </c>
      <c r="B79" s="17" t="s">
        <v>100</v>
      </c>
      <c r="C79" s="17" t="s">
        <v>30</v>
      </c>
      <c r="D79" s="17" t="s">
        <v>22</v>
      </c>
      <c r="E79" s="17" t="s">
        <v>34</v>
      </c>
      <c r="F79" s="17" t="s">
        <v>229</v>
      </c>
      <c r="G79" s="17" t="s">
        <v>34</v>
      </c>
      <c r="H79" s="17" t="s">
        <v>31</v>
      </c>
      <c r="I79" s="17" t="s">
        <v>11</v>
      </c>
      <c r="J79" s="31" t="s">
        <v>230</v>
      </c>
      <c r="K79" s="63">
        <v>16.7</v>
      </c>
      <c r="L79" s="64">
        <v>1.242E-2</v>
      </c>
      <c r="M79" s="64">
        <f t="shared" si="2"/>
        <v>7.4371257485029943E-2</v>
      </c>
      <c r="N79" s="26"/>
      <c r="O79" s="26"/>
      <c r="P79" s="26"/>
    </row>
    <row r="80" spans="1:16" ht="46.5" customHeight="1" x14ac:dyDescent="0.2">
      <c r="A80" s="16">
        <v>68</v>
      </c>
      <c r="B80" s="17" t="s">
        <v>100</v>
      </c>
      <c r="C80" s="17" t="s">
        <v>30</v>
      </c>
      <c r="D80" s="17" t="s">
        <v>22</v>
      </c>
      <c r="E80" s="17" t="s">
        <v>34</v>
      </c>
      <c r="F80" s="17" t="s">
        <v>115</v>
      </c>
      <c r="G80" s="17" t="s">
        <v>34</v>
      </c>
      <c r="H80" s="17" t="s">
        <v>31</v>
      </c>
      <c r="I80" s="17" t="s">
        <v>11</v>
      </c>
      <c r="J80" s="31" t="s">
        <v>116</v>
      </c>
      <c r="K80" s="63">
        <v>5</v>
      </c>
      <c r="L80" s="64">
        <v>0.31129000000000001</v>
      </c>
      <c r="M80" s="64">
        <f t="shared" si="2"/>
        <v>6.2258000000000004</v>
      </c>
      <c r="N80" s="26"/>
      <c r="O80" s="26"/>
      <c r="P80" s="26"/>
    </row>
    <row r="81" spans="1:16" ht="46.5" customHeight="1" x14ac:dyDescent="0.2">
      <c r="A81" s="16">
        <v>69</v>
      </c>
      <c r="B81" s="17" t="s">
        <v>100</v>
      </c>
      <c r="C81" s="17" t="s">
        <v>30</v>
      </c>
      <c r="D81" s="17" t="s">
        <v>22</v>
      </c>
      <c r="E81" s="17" t="s">
        <v>34</v>
      </c>
      <c r="F81" s="17" t="s">
        <v>234</v>
      </c>
      <c r="G81" s="17" t="s">
        <v>34</v>
      </c>
      <c r="H81" s="17" t="s">
        <v>31</v>
      </c>
      <c r="I81" s="17" t="s">
        <v>11</v>
      </c>
      <c r="J81" s="31" t="s">
        <v>235</v>
      </c>
      <c r="K81" s="63">
        <v>2.8</v>
      </c>
      <c r="L81" s="64">
        <v>3</v>
      </c>
      <c r="M81" s="64">
        <f t="shared" si="2"/>
        <v>107.14285714285714</v>
      </c>
      <c r="N81" s="26"/>
      <c r="O81" s="26"/>
      <c r="P81" s="26"/>
    </row>
    <row r="82" spans="1:16" ht="46.5" customHeight="1" x14ac:dyDescent="0.2">
      <c r="A82" s="16">
        <v>70</v>
      </c>
      <c r="B82" s="17" t="s">
        <v>100</v>
      </c>
      <c r="C82" s="17" t="s">
        <v>30</v>
      </c>
      <c r="D82" s="17" t="s">
        <v>22</v>
      </c>
      <c r="E82" s="17" t="s">
        <v>34</v>
      </c>
      <c r="F82" s="17" t="s">
        <v>213</v>
      </c>
      <c r="G82" s="17" t="s">
        <v>34</v>
      </c>
      <c r="H82" s="17" t="s">
        <v>31</v>
      </c>
      <c r="I82" s="17" t="s">
        <v>11</v>
      </c>
      <c r="J82" s="31" t="s">
        <v>214</v>
      </c>
      <c r="K82" s="63">
        <v>75.7</v>
      </c>
      <c r="L82" s="64">
        <v>7.4873599999999998</v>
      </c>
      <c r="M82" s="64">
        <f t="shared" si="1"/>
        <v>9.8908322324966971</v>
      </c>
      <c r="N82" s="26"/>
      <c r="O82" s="26"/>
      <c r="P82" s="26"/>
    </row>
    <row r="83" spans="1:16" ht="34.5" customHeight="1" x14ac:dyDescent="0.2">
      <c r="A83" s="16">
        <v>71</v>
      </c>
      <c r="B83" s="17" t="s">
        <v>28</v>
      </c>
      <c r="C83" s="17" t="s">
        <v>30</v>
      </c>
      <c r="D83" s="17" t="s">
        <v>22</v>
      </c>
      <c r="E83" s="17" t="s">
        <v>34</v>
      </c>
      <c r="F83" s="17" t="s">
        <v>248</v>
      </c>
      <c r="G83" s="17" t="s">
        <v>34</v>
      </c>
      <c r="H83" s="17" t="s">
        <v>31</v>
      </c>
      <c r="I83" s="17" t="s">
        <v>11</v>
      </c>
      <c r="J83" s="28" t="s">
        <v>249</v>
      </c>
      <c r="K83" s="63">
        <f>K84+K85</f>
        <v>41.699999999999996</v>
      </c>
      <c r="L83" s="63">
        <f>L84+L85</f>
        <v>130.92834999999999</v>
      </c>
      <c r="M83" s="64">
        <f t="shared" si="1"/>
        <v>313.97685851318948</v>
      </c>
      <c r="N83" s="26"/>
      <c r="O83" s="26"/>
      <c r="P83" s="26"/>
    </row>
    <row r="84" spans="1:16" ht="46.5" customHeight="1" x14ac:dyDescent="0.2">
      <c r="A84" s="16">
        <v>72</v>
      </c>
      <c r="B84" s="17" t="s">
        <v>228</v>
      </c>
      <c r="C84" s="17" t="s">
        <v>30</v>
      </c>
      <c r="D84" s="17" t="s">
        <v>22</v>
      </c>
      <c r="E84" s="17" t="s">
        <v>34</v>
      </c>
      <c r="F84" s="17" t="s">
        <v>117</v>
      </c>
      <c r="G84" s="17" t="s">
        <v>34</v>
      </c>
      <c r="H84" s="17" t="s">
        <v>31</v>
      </c>
      <c r="I84" s="17" t="s">
        <v>11</v>
      </c>
      <c r="J84" s="31" t="s">
        <v>118</v>
      </c>
      <c r="K84" s="63">
        <v>2.2999999999999998</v>
      </c>
      <c r="L84" s="64">
        <v>0</v>
      </c>
      <c r="M84" s="64">
        <f t="shared" si="1"/>
        <v>0</v>
      </c>
      <c r="N84" s="26"/>
      <c r="O84" s="26"/>
      <c r="P84" s="26"/>
    </row>
    <row r="85" spans="1:16" ht="46.5" customHeight="1" x14ac:dyDescent="0.2">
      <c r="A85" s="16">
        <v>73</v>
      </c>
      <c r="B85" s="17" t="s">
        <v>100</v>
      </c>
      <c r="C85" s="17" t="s">
        <v>30</v>
      </c>
      <c r="D85" s="17" t="s">
        <v>22</v>
      </c>
      <c r="E85" s="17" t="s">
        <v>34</v>
      </c>
      <c r="F85" s="17" t="s">
        <v>117</v>
      </c>
      <c r="G85" s="17" t="s">
        <v>34</v>
      </c>
      <c r="H85" s="17" t="s">
        <v>31</v>
      </c>
      <c r="I85" s="17" t="s">
        <v>11</v>
      </c>
      <c r="J85" s="29" t="s">
        <v>118</v>
      </c>
      <c r="K85" s="63">
        <v>39.4</v>
      </c>
      <c r="L85" s="64">
        <v>130.92834999999999</v>
      </c>
      <c r="M85" s="64">
        <f t="shared" si="1"/>
        <v>332.30545685279191</v>
      </c>
      <c r="N85" s="26"/>
      <c r="O85" s="26"/>
      <c r="P85" s="26"/>
    </row>
    <row r="86" spans="1:16" ht="14.25" customHeight="1" x14ac:dyDescent="0.2">
      <c r="A86" s="16">
        <v>74</v>
      </c>
      <c r="B86" s="17" t="s">
        <v>28</v>
      </c>
      <c r="C86" s="17" t="s">
        <v>30</v>
      </c>
      <c r="D86" s="17" t="s">
        <v>22</v>
      </c>
      <c r="E86" s="17" t="s">
        <v>48</v>
      </c>
      <c r="F86" s="17" t="s">
        <v>28</v>
      </c>
      <c r="G86" s="17" t="s">
        <v>29</v>
      </c>
      <c r="H86" s="17" t="s">
        <v>31</v>
      </c>
      <c r="I86" s="17" t="s">
        <v>11</v>
      </c>
      <c r="J86" s="28" t="s">
        <v>106</v>
      </c>
      <c r="K86" s="63">
        <f>K87</f>
        <v>0.3</v>
      </c>
      <c r="L86" s="63">
        <v>0</v>
      </c>
      <c r="M86" s="64">
        <v>0</v>
      </c>
      <c r="N86" s="26"/>
      <c r="O86" s="26"/>
      <c r="P86" s="26"/>
    </row>
    <row r="87" spans="1:16" ht="47.25" customHeight="1" x14ac:dyDescent="0.2">
      <c r="A87" s="16">
        <v>75</v>
      </c>
      <c r="B87" s="17" t="s">
        <v>28</v>
      </c>
      <c r="C87" s="17" t="s">
        <v>30</v>
      </c>
      <c r="D87" s="17" t="s">
        <v>22</v>
      </c>
      <c r="E87" s="17" t="s">
        <v>48</v>
      </c>
      <c r="F87" s="17" t="s">
        <v>46</v>
      </c>
      <c r="G87" s="17" t="s">
        <v>29</v>
      </c>
      <c r="H87" s="17" t="s">
        <v>31</v>
      </c>
      <c r="I87" s="17" t="s">
        <v>11</v>
      </c>
      <c r="J87" s="28" t="s">
        <v>107</v>
      </c>
      <c r="K87" s="63">
        <f>K88</f>
        <v>0.3</v>
      </c>
      <c r="L87" s="63">
        <f>L88</f>
        <v>0</v>
      </c>
      <c r="M87" s="64">
        <f t="shared" ref="M87:M88" si="3">L87/K87*100</f>
        <v>0</v>
      </c>
      <c r="N87" s="26"/>
      <c r="O87" s="26"/>
      <c r="P87" s="26"/>
    </row>
    <row r="88" spans="1:16" ht="36.75" customHeight="1" x14ac:dyDescent="0.2">
      <c r="A88" s="16">
        <v>76</v>
      </c>
      <c r="B88" s="17" t="s">
        <v>28</v>
      </c>
      <c r="C88" s="17" t="s">
        <v>30</v>
      </c>
      <c r="D88" s="17" t="s">
        <v>22</v>
      </c>
      <c r="E88" s="17" t="s">
        <v>48</v>
      </c>
      <c r="F88" s="17" t="s">
        <v>108</v>
      </c>
      <c r="G88" s="17" t="s">
        <v>34</v>
      </c>
      <c r="H88" s="17" t="s">
        <v>31</v>
      </c>
      <c r="I88" s="17" t="s">
        <v>11</v>
      </c>
      <c r="J88" s="28" t="s">
        <v>109</v>
      </c>
      <c r="K88" s="63">
        <v>0.3</v>
      </c>
      <c r="L88" s="64">
        <v>0</v>
      </c>
      <c r="M88" s="64">
        <f t="shared" si="3"/>
        <v>0</v>
      </c>
      <c r="N88" s="26"/>
      <c r="O88" s="26"/>
      <c r="P88" s="26"/>
    </row>
    <row r="89" spans="1:16" ht="16.5" customHeight="1" x14ac:dyDescent="0.2">
      <c r="A89" s="16">
        <v>77</v>
      </c>
      <c r="B89" s="17" t="s">
        <v>28</v>
      </c>
      <c r="C89" s="17" t="s">
        <v>30</v>
      </c>
      <c r="D89" s="17" t="s">
        <v>22</v>
      </c>
      <c r="E89" s="17" t="s">
        <v>12</v>
      </c>
      <c r="F89" s="17" t="s">
        <v>28</v>
      </c>
      <c r="G89" s="17" t="s">
        <v>34</v>
      </c>
      <c r="H89" s="17" t="s">
        <v>31</v>
      </c>
      <c r="I89" s="17" t="s">
        <v>11</v>
      </c>
      <c r="J89" s="28" t="s">
        <v>110</v>
      </c>
      <c r="K89" s="63">
        <f>K91</f>
        <v>718</v>
      </c>
      <c r="L89" s="63">
        <f>L90+L91</f>
        <v>1792.915</v>
      </c>
      <c r="M89" s="64">
        <f t="shared" ref="M89" si="4">L89/K89*100</f>
        <v>249.70961002785518</v>
      </c>
      <c r="N89" s="26"/>
      <c r="O89" s="26"/>
      <c r="P89" s="26"/>
    </row>
    <row r="90" spans="1:16" ht="57" customHeight="1" x14ac:dyDescent="0.2">
      <c r="A90" s="16">
        <v>78</v>
      </c>
      <c r="B90" s="17" t="s">
        <v>284</v>
      </c>
      <c r="C90" s="17" t="s">
        <v>30</v>
      </c>
      <c r="D90" s="17" t="s">
        <v>22</v>
      </c>
      <c r="E90" s="17" t="s">
        <v>12</v>
      </c>
      <c r="F90" s="17" t="s">
        <v>44</v>
      </c>
      <c r="G90" s="17" t="s">
        <v>34</v>
      </c>
      <c r="H90" s="17" t="s">
        <v>31</v>
      </c>
      <c r="I90" s="17" t="s">
        <v>11</v>
      </c>
      <c r="J90" s="31" t="s">
        <v>111</v>
      </c>
      <c r="K90" s="63">
        <v>0</v>
      </c>
      <c r="L90" s="63">
        <v>1792.915</v>
      </c>
      <c r="M90" s="64">
        <v>0</v>
      </c>
      <c r="N90" s="26"/>
      <c r="O90" s="26"/>
      <c r="P90" s="26"/>
    </row>
    <row r="91" spans="1:16" ht="58.5" customHeight="1" x14ac:dyDescent="0.2">
      <c r="A91" s="16">
        <v>79</v>
      </c>
      <c r="B91" s="17" t="s">
        <v>81</v>
      </c>
      <c r="C91" s="17" t="s">
        <v>30</v>
      </c>
      <c r="D91" s="17" t="s">
        <v>22</v>
      </c>
      <c r="E91" s="17" t="s">
        <v>12</v>
      </c>
      <c r="F91" s="17" t="s">
        <v>44</v>
      </c>
      <c r="G91" s="17" t="s">
        <v>34</v>
      </c>
      <c r="H91" s="17" t="s">
        <v>31</v>
      </c>
      <c r="I91" s="17" t="s">
        <v>11</v>
      </c>
      <c r="J91" s="31" t="s">
        <v>111</v>
      </c>
      <c r="K91" s="63">
        <v>718</v>
      </c>
      <c r="L91" s="64">
        <v>0</v>
      </c>
      <c r="M91" s="64">
        <f t="shared" ref="M91" si="5">L91/K91*100</f>
        <v>0</v>
      </c>
      <c r="N91" s="26"/>
      <c r="O91" s="26"/>
      <c r="P91" s="26"/>
    </row>
    <row r="92" spans="1:16" ht="12.75" customHeight="1" x14ac:dyDescent="0.2">
      <c r="A92" s="16">
        <v>80</v>
      </c>
      <c r="B92" s="32" t="s">
        <v>28</v>
      </c>
      <c r="C92" s="32" t="s">
        <v>30</v>
      </c>
      <c r="D92" s="32" t="s">
        <v>62</v>
      </c>
      <c r="E92" s="32" t="s">
        <v>29</v>
      </c>
      <c r="F92" s="32" t="s">
        <v>28</v>
      </c>
      <c r="G92" s="32" t="s">
        <v>29</v>
      </c>
      <c r="H92" s="32" t="s">
        <v>31</v>
      </c>
      <c r="I92" s="32" t="s">
        <v>28</v>
      </c>
      <c r="J92" s="53" t="s">
        <v>63</v>
      </c>
      <c r="K92" s="62">
        <v>0</v>
      </c>
      <c r="L92" s="62">
        <f>L93</f>
        <v>-2E-3</v>
      </c>
      <c r="M92" s="64">
        <v>0</v>
      </c>
      <c r="N92" s="26"/>
      <c r="O92" s="26"/>
      <c r="P92" s="26"/>
    </row>
    <row r="93" spans="1:16" x14ac:dyDescent="0.2">
      <c r="A93" s="16">
        <v>81</v>
      </c>
      <c r="B93" s="42" t="s">
        <v>28</v>
      </c>
      <c r="C93" s="42" t="s">
        <v>30</v>
      </c>
      <c r="D93" s="42" t="s">
        <v>62</v>
      </c>
      <c r="E93" s="42" t="s">
        <v>34</v>
      </c>
      <c r="F93" s="42" t="s">
        <v>28</v>
      </c>
      <c r="G93" s="42" t="s">
        <v>29</v>
      </c>
      <c r="H93" s="42" t="s">
        <v>31</v>
      </c>
      <c r="I93" s="42" t="s">
        <v>3</v>
      </c>
      <c r="J93" s="24" t="s">
        <v>112</v>
      </c>
      <c r="K93" s="66">
        <v>0</v>
      </c>
      <c r="L93" s="64">
        <f>L94</f>
        <v>-2E-3</v>
      </c>
      <c r="M93" s="64">
        <v>0</v>
      </c>
      <c r="N93" s="26"/>
      <c r="O93" s="26"/>
      <c r="P93" s="26"/>
    </row>
    <row r="94" spans="1:16" x14ac:dyDescent="0.2">
      <c r="A94" s="16">
        <v>82</v>
      </c>
      <c r="B94" s="42" t="s">
        <v>28</v>
      </c>
      <c r="C94" s="42" t="s">
        <v>30</v>
      </c>
      <c r="D94" s="42" t="s">
        <v>62</v>
      </c>
      <c r="E94" s="42" t="s">
        <v>34</v>
      </c>
      <c r="F94" s="42" t="s">
        <v>44</v>
      </c>
      <c r="G94" s="42" t="s">
        <v>4</v>
      </c>
      <c r="H94" s="42" t="s">
        <v>31</v>
      </c>
      <c r="I94" s="42" t="s">
        <v>3</v>
      </c>
      <c r="J94" s="24" t="s">
        <v>49</v>
      </c>
      <c r="K94" s="66">
        <v>0</v>
      </c>
      <c r="L94" s="67">
        <v>-2E-3</v>
      </c>
      <c r="M94" s="64">
        <v>0</v>
      </c>
      <c r="N94" s="26"/>
      <c r="O94" s="26"/>
      <c r="P94" s="26"/>
    </row>
    <row r="95" spans="1:16" x14ac:dyDescent="0.2">
      <c r="A95" s="16">
        <v>83</v>
      </c>
      <c r="B95" s="32" t="s">
        <v>28</v>
      </c>
      <c r="C95" s="32" t="s">
        <v>119</v>
      </c>
      <c r="D95" s="32" t="s">
        <v>29</v>
      </c>
      <c r="E95" s="32" t="s">
        <v>29</v>
      </c>
      <c r="F95" s="32" t="s">
        <v>28</v>
      </c>
      <c r="G95" s="32" t="s">
        <v>29</v>
      </c>
      <c r="H95" s="32" t="s">
        <v>31</v>
      </c>
      <c r="I95" s="32" t="s">
        <v>28</v>
      </c>
      <c r="J95" s="33" t="s">
        <v>120</v>
      </c>
      <c r="K95" s="58">
        <f>K96+K187+K182</f>
        <v>887303.78067000012</v>
      </c>
      <c r="L95" s="58">
        <f>L96+L187+L182</f>
        <v>461540.02914999996</v>
      </c>
      <c r="M95" s="58">
        <f t="shared" ref="M95:M129" si="6">L95/K95*100</f>
        <v>52.016010661139369</v>
      </c>
    </row>
    <row r="96" spans="1:16" ht="22.5" x14ac:dyDescent="0.2">
      <c r="A96" s="16">
        <v>84</v>
      </c>
      <c r="B96" s="34" t="s">
        <v>28</v>
      </c>
      <c r="C96" s="34" t="s">
        <v>119</v>
      </c>
      <c r="D96" s="34" t="s">
        <v>39</v>
      </c>
      <c r="E96" s="34" t="s">
        <v>29</v>
      </c>
      <c r="F96" s="34" t="s">
        <v>28</v>
      </c>
      <c r="G96" s="34" t="s">
        <v>29</v>
      </c>
      <c r="H96" s="34" t="s">
        <v>31</v>
      </c>
      <c r="I96" s="34" t="s">
        <v>28</v>
      </c>
      <c r="J96" s="35" t="s">
        <v>121</v>
      </c>
      <c r="K96" s="60">
        <f>K97+K106+K130+K158</f>
        <v>887303.78067000012</v>
      </c>
      <c r="L96" s="60">
        <f>L97+L106+L130+L158</f>
        <v>461710.63548999996</v>
      </c>
      <c r="M96" s="60">
        <f t="shared" si="6"/>
        <v>52.035238161767303</v>
      </c>
    </row>
    <row r="97" spans="1:13" x14ac:dyDescent="0.2">
      <c r="A97" s="16">
        <v>85</v>
      </c>
      <c r="B97" s="36" t="s">
        <v>123</v>
      </c>
      <c r="C97" s="36" t="s">
        <v>119</v>
      </c>
      <c r="D97" s="36" t="s">
        <v>39</v>
      </c>
      <c r="E97" s="36" t="s">
        <v>48</v>
      </c>
      <c r="F97" s="36" t="s">
        <v>28</v>
      </c>
      <c r="G97" s="36" t="s">
        <v>29</v>
      </c>
      <c r="H97" s="36" t="s">
        <v>31</v>
      </c>
      <c r="I97" s="36" t="s">
        <v>122</v>
      </c>
      <c r="J97" s="27" t="s">
        <v>167</v>
      </c>
      <c r="K97" s="60">
        <f>K98+K100+K102</f>
        <v>465329.7</v>
      </c>
      <c r="L97" s="60">
        <f>L98+L100+L102</f>
        <v>221792.7</v>
      </c>
      <c r="M97" s="60">
        <f t="shared" si="6"/>
        <v>47.66355983725088</v>
      </c>
    </row>
    <row r="98" spans="1:13" x14ac:dyDescent="0.2">
      <c r="A98" s="16">
        <v>86</v>
      </c>
      <c r="B98" s="34" t="s">
        <v>123</v>
      </c>
      <c r="C98" s="34" t="s">
        <v>119</v>
      </c>
      <c r="D98" s="34" t="s">
        <v>39</v>
      </c>
      <c r="E98" s="34" t="s">
        <v>124</v>
      </c>
      <c r="F98" s="34" t="s">
        <v>125</v>
      </c>
      <c r="G98" s="34" t="s">
        <v>29</v>
      </c>
      <c r="H98" s="34" t="s">
        <v>31</v>
      </c>
      <c r="I98" s="34" t="s">
        <v>122</v>
      </c>
      <c r="J98" s="35" t="s">
        <v>126</v>
      </c>
      <c r="K98" s="63">
        <f>K99</f>
        <v>216259.5</v>
      </c>
      <c r="L98" s="63">
        <f>L99</f>
        <v>198754.5</v>
      </c>
      <c r="M98" s="63">
        <f t="shared" si="6"/>
        <v>91.90555790612666</v>
      </c>
    </row>
    <row r="99" spans="1:13" ht="22.5" x14ac:dyDescent="0.2">
      <c r="A99" s="16">
        <v>87</v>
      </c>
      <c r="B99" s="34" t="s">
        <v>123</v>
      </c>
      <c r="C99" s="34" t="s">
        <v>119</v>
      </c>
      <c r="D99" s="34" t="s">
        <v>39</v>
      </c>
      <c r="E99" s="34" t="s">
        <v>124</v>
      </c>
      <c r="F99" s="34" t="s">
        <v>125</v>
      </c>
      <c r="G99" s="34" t="s">
        <v>4</v>
      </c>
      <c r="H99" s="34" t="s">
        <v>31</v>
      </c>
      <c r="I99" s="34" t="s">
        <v>122</v>
      </c>
      <c r="J99" s="24" t="s">
        <v>168</v>
      </c>
      <c r="K99" s="63">
        <v>216259.5</v>
      </c>
      <c r="L99" s="63">
        <v>198754.5</v>
      </c>
      <c r="M99" s="63">
        <f t="shared" si="6"/>
        <v>91.90555790612666</v>
      </c>
    </row>
    <row r="100" spans="1:13" ht="18.75" customHeight="1" x14ac:dyDescent="0.2">
      <c r="A100" s="16">
        <v>88</v>
      </c>
      <c r="B100" s="34" t="s">
        <v>123</v>
      </c>
      <c r="C100" s="34" t="s">
        <v>119</v>
      </c>
      <c r="D100" s="34" t="s">
        <v>39</v>
      </c>
      <c r="E100" s="34" t="s">
        <v>124</v>
      </c>
      <c r="F100" s="34" t="s">
        <v>127</v>
      </c>
      <c r="G100" s="34" t="s">
        <v>29</v>
      </c>
      <c r="H100" s="34" t="s">
        <v>31</v>
      </c>
      <c r="I100" s="34" t="s">
        <v>122</v>
      </c>
      <c r="J100" s="24" t="s">
        <v>169</v>
      </c>
      <c r="K100" s="63">
        <f>K101</f>
        <v>161845</v>
      </c>
      <c r="L100" s="63">
        <f>L101</f>
        <v>0</v>
      </c>
      <c r="M100" s="63">
        <f t="shared" si="6"/>
        <v>0</v>
      </c>
    </row>
    <row r="101" spans="1:13" ht="22.5" x14ac:dyDescent="0.2">
      <c r="A101" s="16">
        <v>89</v>
      </c>
      <c r="B101" s="34" t="s">
        <v>123</v>
      </c>
      <c r="C101" s="34" t="s">
        <v>119</v>
      </c>
      <c r="D101" s="34" t="s">
        <v>39</v>
      </c>
      <c r="E101" s="34" t="s">
        <v>124</v>
      </c>
      <c r="F101" s="34" t="s">
        <v>127</v>
      </c>
      <c r="G101" s="34" t="s">
        <v>4</v>
      </c>
      <c r="H101" s="34" t="s">
        <v>31</v>
      </c>
      <c r="I101" s="34" t="s">
        <v>122</v>
      </c>
      <c r="J101" s="24" t="s">
        <v>170</v>
      </c>
      <c r="K101" s="63">
        <v>161845</v>
      </c>
      <c r="L101" s="68">
        <v>0</v>
      </c>
      <c r="M101" s="63">
        <f t="shared" si="6"/>
        <v>0</v>
      </c>
    </row>
    <row r="102" spans="1:13" x14ac:dyDescent="0.2">
      <c r="A102" s="16">
        <v>90</v>
      </c>
      <c r="B102" s="34" t="s">
        <v>123</v>
      </c>
      <c r="C102" s="34" t="s">
        <v>119</v>
      </c>
      <c r="D102" s="34" t="s">
        <v>39</v>
      </c>
      <c r="E102" s="34" t="s">
        <v>163</v>
      </c>
      <c r="F102" s="34" t="s">
        <v>131</v>
      </c>
      <c r="G102" s="34" t="s">
        <v>29</v>
      </c>
      <c r="H102" s="34" t="s">
        <v>31</v>
      </c>
      <c r="I102" s="34" t="s">
        <v>122</v>
      </c>
      <c r="J102" s="24" t="s">
        <v>171</v>
      </c>
      <c r="K102" s="63">
        <f>K103</f>
        <v>87225.200000000012</v>
      </c>
      <c r="L102" s="63">
        <f>L103</f>
        <v>23038.2</v>
      </c>
      <c r="M102" s="63">
        <f t="shared" si="6"/>
        <v>26.412321209925572</v>
      </c>
    </row>
    <row r="103" spans="1:13" x14ac:dyDescent="0.2">
      <c r="A103" s="16">
        <v>91</v>
      </c>
      <c r="B103" s="34" t="s">
        <v>123</v>
      </c>
      <c r="C103" s="34" t="s">
        <v>119</v>
      </c>
      <c r="D103" s="34" t="s">
        <v>39</v>
      </c>
      <c r="E103" s="34" t="s">
        <v>163</v>
      </c>
      <c r="F103" s="34" t="s">
        <v>131</v>
      </c>
      <c r="G103" s="34" t="s">
        <v>4</v>
      </c>
      <c r="H103" s="34" t="s">
        <v>31</v>
      </c>
      <c r="I103" s="34" t="s">
        <v>122</v>
      </c>
      <c r="J103" s="24" t="s">
        <v>172</v>
      </c>
      <c r="K103" s="63">
        <f>K104+K105</f>
        <v>87225.200000000012</v>
      </c>
      <c r="L103" s="63">
        <f>L104+L105</f>
        <v>23038.2</v>
      </c>
      <c r="M103" s="63">
        <f t="shared" si="6"/>
        <v>26.412321209925572</v>
      </c>
    </row>
    <row r="104" spans="1:13" ht="22.5" x14ac:dyDescent="0.2">
      <c r="A104" s="16">
        <v>92</v>
      </c>
      <c r="B104" s="34" t="s">
        <v>123</v>
      </c>
      <c r="C104" s="34" t="s">
        <v>119</v>
      </c>
      <c r="D104" s="34" t="s">
        <v>39</v>
      </c>
      <c r="E104" s="34" t="s">
        <v>163</v>
      </c>
      <c r="F104" s="34" t="s">
        <v>131</v>
      </c>
      <c r="G104" s="34" t="s">
        <v>4</v>
      </c>
      <c r="H104" s="34" t="s">
        <v>236</v>
      </c>
      <c r="I104" s="34" t="s">
        <v>122</v>
      </c>
      <c r="J104" s="28" t="s">
        <v>238</v>
      </c>
      <c r="K104" s="63">
        <v>52667.9</v>
      </c>
      <c r="L104" s="68">
        <v>0</v>
      </c>
      <c r="M104" s="63">
        <f t="shared" si="6"/>
        <v>0</v>
      </c>
    </row>
    <row r="105" spans="1:13" ht="45" x14ac:dyDescent="0.2">
      <c r="A105" s="16">
        <v>93</v>
      </c>
      <c r="B105" s="34" t="s">
        <v>123</v>
      </c>
      <c r="C105" s="34" t="s">
        <v>119</v>
      </c>
      <c r="D105" s="34" t="s">
        <v>39</v>
      </c>
      <c r="E105" s="34" t="s">
        <v>163</v>
      </c>
      <c r="F105" s="34" t="s">
        <v>131</v>
      </c>
      <c r="G105" s="34" t="s">
        <v>4</v>
      </c>
      <c r="H105" s="34" t="s">
        <v>237</v>
      </c>
      <c r="I105" s="34" t="s">
        <v>122</v>
      </c>
      <c r="J105" s="31" t="s">
        <v>239</v>
      </c>
      <c r="K105" s="63">
        <v>34557.300000000003</v>
      </c>
      <c r="L105" s="68">
        <v>23038.2</v>
      </c>
      <c r="M105" s="63">
        <f t="shared" si="6"/>
        <v>66.666666666666657</v>
      </c>
    </row>
    <row r="106" spans="1:13" ht="21" x14ac:dyDescent="0.2">
      <c r="A106" s="16">
        <v>94</v>
      </c>
      <c r="B106" s="36" t="s">
        <v>28</v>
      </c>
      <c r="C106" s="36" t="s">
        <v>119</v>
      </c>
      <c r="D106" s="36" t="s">
        <v>39</v>
      </c>
      <c r="E106" s="36" t="s">
        <v>128</v>
      </c>
      <c r="F106" s="36" t="s">
        <v>28</v>
      </c>
      <c r="G106" s="36" t="s">
        <v>29</v>
      </c>
      <c r="H106" s="36" t="s">
        <v>31</v>
      </c>
      <c r="I106" s="36" t="s">
        <v>122</v>
      </c>
      <c r="J106" s="27" t="s">
        <v>173</v>
      </c>
      <c r="K106" s="60">
        <f>K107+K109+K111+K113+K115</f>
        <v>52759.057000000001</v>
      </c>
      <c r="L106" s="60">
        <f>L107+L109+L111+L113+L115</f>
        <v>12307.201789999999</v>
      </c>
      <c r="M106" s="60">
        <f t="shared" si="6"/>
        <v>23.327183027551079</v>
      </c>
    </row>
    <row r="107" spans="1:13" ht="45" x14ac:dyDescent="0.2">
      <c r="A107" s="16">
        <v>95</v>
      </c>
      <c r="B107" s="34" t="s">
        <v>123</v>
      </c>
      <c r="C107" s="34" t="s">
        <v>119</v>
      </c>
      <c r="D107" s="34" t="s">
        <v>39</v>
      </c>
      <c r="E107" s="34" t="s">
        <v>129</v>
      </c>
      <c r="F107" s="34" t="s">
        <v>272</v>
      </c>
      <c r="G107" s="34" t="s">
        <v>29</v>
      </c>
      <c r="H107" s="34" t="s">
        <v>31</v>
      </c>
      <c r="I107" s="34" t="s">
        <v>122</v>
      </c>
      <c r="J107" s="52" t="s">
        <v>273</v>
      </c>
      <c r="K107" s="63">
        <f>K108</f>
        <v>2195.4</v>
      </c>
      <c r="L107" s="63">
        <f>L108</f>
        <v>1520.4879100000001</v>
      </c>
      <c r="M107" s="63">
        <f t="shared" si="6"/>
        <v>69.257898788375698</v>
      </c>
    </row>
    <row r="108" spans="1:13" ht="46.5" customHeight="1" x14ac:dyDescent="0.2">
      <c r="A108" s="16">
        <v>96</v>
      </c>
      <c r="B108" s="34" t="s">
        <v>123</v>
      </c>
      <c r="C108" s="34" t="s">
        <v>119</v>
      </c>
      <c r="D108" s="34" t="s">
        <v>39</v>
      </c>
      <c r="E108" s="34" t="s">
        <v>129</v>
      </c>
      <c r="F108" s="34" t="s">
        <v>272</v>
      </c>
      <c r="G108" s="34" t="s">
        <v>4</v>
      </c>
      <c r="H108" s="34" t="s">
        <v>31</v>
      </c>
      <c r="I108" s="34" t="s">
        <v>122</v>
      </c>
      <c r="J108" s="52" t="s">
        <v>274</v>
      </c>
      <c r="K108" s="63">
        <v>2195.4</v>
      </c>
      <c r="L108" s="63">
        <v>1520.4879100000001</v>
      </c>
      <c r="M108" s="63">
        <f t="shared" si="6"/>
        <v>69.257898788375698</v>
      </c>
    </row>
    <row r="109" spans="1:13" ht="33.75" x14ac:dyDescent="0.2">
      <c r="A109" s="16">
        <v>97</v>
      </c>
      <c r="B109" s="34" t="s">
        <v>123</v>
      </c>
      <c r="C109" s="34" t="s">
        <v>119</v>
      </c>
      <c r="D109" s="34" t="s">
        <v>39</v>
      </c>
      <c r="E109" s="34" t="s">
        <v>129</v>
      </c>
      <c r="F109" s="34" t="s">
        <v>223</v>
      </c>
      <c r="G109" s="34" t="s">
        <v>29</v>
      </c>
      <c r="H109" s="34" t="s">
        <v>31</v>
      </c>
      <c r="I109" s="34" t="s">
        <v>122</v>
      </c>
      <c r="J109" s="24" t="s">
        <v>240</v>
      </c>
      <c r="K109" s="63">
        <f>K110</f>
        <v>5406.2</v>
      </c>
      <c r="L109" s="63">
        <f>L110</f>
        <v>1958.38</v>
      </c>
      <c r="M109" s="63">
        <f t="shared" si="6"/>
        <v>36.22470496836965</v>
      </c>
    </row>
    <row r="110" spans="1:13" ht="33.75" x14ac:dyDescent="0.2">
      <c r="A110" s="16">
        <v>98</v>
      </c>
      <c r="B110" s="34" t="s">
        <v>123</v>
      </c>
      <c r="C110" s="34" t="s">
        <v>119</v>
      </c>
      <c r="D110" s="34" t="s">
        <v>39</v>
      </c>
      <c r="E110" s="34" t="s">
        <v>129</v>
      </c>
      <c r="F110" s="34" t="s">
        <v>223</v>
      </c>
      <c r="G110" s="34" t="s">
        <v>4</v>
      </c>
      <c r="H110" s="34" t="s">
        <v>31</v>
      </c>
      <c r="I110" s="34" t="s">
        <v>122</v>
      </c>
      <c r="J110" s="24" t="s">
        <v>224</v>
      </c>
      <c r="K110" s="63">
        <v>5406.2</v>
      </c>
      <c r="L110" s="63">
        <v>1958.38</v>
      </c>
      <c r="M110" s="63">
        <f t="shared" si="6"/>
        <v>36.22470496836965</v>
      </c>
    </row>
    <row r="111" spans="1:13" ht="22.5" x14ac:dyDescent="0.2">
      <c r="A111" s="16">
        <v>99</v>
      </c>
      <c r="B111" s="34" t="s">
        <v>123</v>
      </c>
      <c r="C111" s="34" t="s">
        <v>119</v>
      </c>
      <c r="D111" s="34" t="s">
        <v>39</v>
      </c>
      <c r="E111" s="34" t="s">
        <v>129</v>
      </c>
      <c r="F111" s="34" t="s">
        <v>208</v>
      </c>
      <c r="G111" s="34" t="s">
        <v>29</v>
      </c>
      <c r="H111" s="34" t="s">
        <v>31</v>
      </c>
      <c r="I111" s="34" t="s">
        <v>122</v>
      </c>
      <c r="J111" s="24" t="s">
        <v>209</v>
      </c>
      <c r="K111" s="63">
        <f>K112</f>
        <v>666.4</v>
      </c>
      <c r="L111" s="63">
        <f>L112</f>
        <v>666.4</v>
      </c>
      <c r="M111" s="63">
        <f t="shared" si="6"/>
        <v>100</v>
      </c>
    </row>
    <row r="112" spans="1:13" ht="22.5" x14ac:dyDescent="0.2">
      <c r="A112" s="16">
        <v>100</v>
      </c>
      <c r="B112" s="34" t="s">
        <v>123</v>
      </c>
      <c r="C112" s="34" t="s">
        <v>119</v>
      </c>
      <c r="D112" s="34" t="s">
        <v>39</v>
      </c>
      <c r="E112" s="34" t="s">
        <v>129</v>
      </c>
      <c r="F112" s="34" t="s">
        <v>208</v>
      </c>
      <c r="G112" s="34" t="s">
        <v>4</v>
      </c>
      <c r="H112" s="34" t="s">
        <v>31</v>
      </c>
      <c r="I112" s="34" t="s">
        <v>122</v>
      </c>
      <c r="J112" s="24" t="s">
        <v>210</v>
      </c>
      <c r="K112" s="63">
        <v>666.4</v>
      </c>
      <c r="L112" s="63">
        <v>666.4</v>
      </c>
      <c r="M112" s="63">
        <f t="shared" si="6"/>
        <v>100</v>
      </c>
    </row>
    <row r="113" spans="1:13" ht="15" customHeight="1" x14ac:dyDescent="0.2">
      <c r="A113" s="16">
        <v>101</v>
      </c>
      <c r="B113" s="34" t="s">
        <v>123</v>
      </c>
      <c r="C113" s="34" t="s">
        <v>119</v>
      </c>
      <c r="D113" s="34" t="s">
        <v>39</v>
      </c>
      <c r="E113" s="34" t="s">
        <v>129</v>
      </c>
      <c r="F113" s="34" t="s">
        <v>217</v>
      </c>
      <c r="G113" s="34" t="s">
        <v>29</v>
      </c>
      <c r="H113" s="34" t="s">
        <v>31</v>
      </c>
      <c r="I113" s="34" t="s">
        <v>122</v>
      </c>
      <c r="J113" s="51" t="s">
        <v>250</v>
      </c>
      <c r="K113" s="63">
        <f>K114</f>
        <v>3883.2</v>
      </c>
      <c r="L113" s="63">
        <f>L114</f>
        <v>3883.2</v>
      </c>
      <c r="M113" s="63">
        <f t="shared" si="6"/>
        <v>100</v>
      </c>
    </row>
    <row r="114" spans="1:13" ht="15" customHeight="1" x14ac:dyDescent="0.2">
      <c r="A114" s="16">
        <v>102</v>
      </c>
      <c r="B114" s="34" t="s">
        <v>123</v>
      </c>
      <c r="C114" s="34" t="s">
        <v>119</v>
      </c>
      <c r="D114" s="34" t="s">
        <v>39</v>
      </c>
      <c r="E114" s="34" t="s">
        <v>129</v>
      </c>
      <c r="F114" s="34" t="s">
        <v>217</v>
      </c>
      <c r="G114" s="34" t="s">
        <v>4</v>
      </c>
      <c r="H114" s="34" t="s">
        <v>31</v>
      </c>
      <c r="I114" s="34" t="s">
        <v>122</v>
      </c>
      <c r="J114" s="51" t="s">
        <v>251</v>
      </c>
      <c r="K114" s="63">
        <v>3883.2</v>
      </c>
      <c r="L114" s="63">
        <v>3883.2</v>
      </c>
      <c r="M114" s="63">
        <f t="shared" si="6"/>
        <v>100</v>
      </c>
    </row>
    <row r="115" spans="1:13" x14ac:dyDescent="0.2">
      <c r="A115" s="16">
        <v>103</v>
      </c>
      <c r="B115" s="36" t="s">
        <v>123</v>
      </c>
      <c r="C115" s="36" t="s">
        <v>119</v>
      </c>
      <c r="D115" s="36" t="s">
        <v>39</v>
      </c>
      <c r="E115" s="36" t="s">
        <v>130</v>
      </c>
      <c r="F115" s="36" t="s">
        <v>131</v>
      </c>
      <c r="G115" s="36" t="s">
        <v>29</v>
      </c>
      <c r="H115" s="36" t="s">
        <v>31</v>
      </c>
      <c r="I115" s="36" t="s">
        <v>122</v>
      </c>
      <c r="J115" s="37" t="s">
        <v>204</v>
      </c>
      <c r="K115" s="60">
        <f>K116</f>
        <v>40607.856999999996</v>
      </c>
      <c r="L115" s="60">
        <f>L116</f>
        <v>4278.7338799999998</v>
      </c>
      <c r="M115" s="63">
        <f t="shared" si="6"/>
        <v>10.536714311223072</v>
      </c>
    </row>
    <row r="116" spans="1:13" x14ac:dyDescent="0.2">
      <c r="A116" s="16">
        <v>104</v>
      </c>
      <c r="B116" s="34" t="s">
        <v>123</v>
      </c>
      <c r="C116" s="34" t="s">
        <v>119</v>
      </c>
      <c r="D116" s="34" t="s">
        <v>39</v>
      </c>
      <c r="E116" s="34" t="s">
        <v>130</v>
      </c>
      <c r="F116" s="34" t="s">
        <v>131</v>
      </c>
      <c r="G116" s="34" t="s">
        <v>4</v>
      </c>
      <c r="H116" s="34" t="s">
        <v>31</v>
      </c>
      <c r="I116" s="34" t="s">
        <v>122</v>
      </c>
      <c r="J116" s="35" t="s">
        <v>132</v>
      </c>
      <c r="K116" s="63">
        <f>SUM(K117:K129)</f>
        <v>40607.856999999996</v>
      </c>
      <c r="L116" s="63">
        <f>SUM(L117:L129)</f>
        <v>4278.7338799999998</v>
      </c>
      <c r="M116" s="63">
        <f t="shared" si="6"/>
        <v>10.536714311223072</v>
      </c>
    </row>
    <row r="117" spans="1:13" ht="57" customHeight="1" x14ac:dyDescent="0.2">
      <c r="A117" s="16">
        <v>105</v>
      </c>
      <c r="B117" s="34" t="s">
        <v>123</v>
      </c>
      <c r="C117" s="34" t="s">
        <v>119</v>
      </c>
      <c r="D117" s="34" t="s">
        <v>39</v>
      </c>
      <c r="E117" s="34" t="s">
        <v>130</v>
      </c>
      <c r="F117" s="34" t="s">
        <v>131</v>
      </c>
      <c r="G117" s="34" t="s">
        <v>4</v>
      </c>
      <c r="H117" s="34" t="s">
        <v>275</v>
      </c>
      <c r="I117" s="34" t="s">
        <v>122</v>
      </c>
      <c r="J117" s="35" t="s">
        <v>277</v>
      </c>
      <c r="K117" s="69">
        <v>900</v>
      </c>
      <c r="L117" s="63">
        <v>145.15458000000001</v>
      </c>
      <c r="M117" s="63">
        <f t="shared" si="6"/>
        <v>16.128286666666668</v>
      </c>
    </row>
    <row r="118" spans="1:13" ht="24.75" customHeight="1" x14ac:dyDescent="0.2">
      <c r="A118" s="16">
        <v>106</v>
      </c>
      <c r="B118" s="34" t="s">
        <v>123</v>
      </c>
      <c r="C118" s="34" t="s">
        <v>119</v>
      </c>
      <c r="D118" s="34" t="s">
        <v>39</v>
      </c>
      <c r="E118" s="34" t="s">
        <v>130</v>
      </c>
      <c r="F118" s="34" t="s">
        <v>131</v>
      </c>
      <c r="G118" s="34" t="s">
        <v>4</v>
      </c>
      <c r="H118" s="34" t="s">
        <v>314</v>
      </c>
      <c r="I118" s="34"/>
      <c r="J118" s="35" t="s">
        <v>315</v>
      </c>
      <c r="K118" s="78">
        <v>168.9</v>
      </c>
      <c r="L118" s="79">
        <v>0</v>
      </c>
      <c r="M118" s="63">
        <f t="shared" si="6"/>
        <v>0</v>
      </c>
    </row>
    <row r="119" spans="1:13" ht="33.75" x14ac:dyDescent="0.2">
      <c r="A119" s="16">
        <v>107</v>
      </c>
      <c r="B119" s="34" t="s">
        <v>123</v>
      </c>
      <c r="C119" s="34" t="s">
        <v>119</v>
      </c>
      <c r="D119" s="34" t="s">
        <v>39</v>
      </c>
      <c r="E119" s="34" t="s">
        <v>130</v>
      </c>
      <c r="F119" s="34" t="s">
        <v>131</v>
      </c>
      <c r="G119" s="34" t="s">
        <v>4</v>
      </c>
      <c r="H119" s="34" t="s">
        <v>276</v>
      </c>
      <c r="I119" s="34" t="s">
        <v>122</v>
      </c>
      <c r="J119" s="72" t="s">
        <v>278</v>
      </c>
      <c r="K119" s="70">
        <v>200</v>
      </c>
      <c r="L119" s="71">
        <v>200</v>
      </c>
      <c r="M119" s="63">
        <f t="shared" si="6"/>
        <v>100</v>
      </c>
    </row>
    <row r="120" spans="1:13" ht="22.5" x14ac:dyDescent="0.2">
      <c r="A120" s="16">
        <v>108</v>
      </c>
      <c r="B120" s="34" t="s">
        <v>123</v>
      </c>
      <c r="C120" s="34" t="s">
        <v>119</v>
      </c>
      <c r="D120" s="34" t="s">
        <v>39</v>
      </c>
      <c r="E120" s="34" t="s">
        <v>130</v>
      </c>
      <c r="F120" s="34" t="s">
        <v>131</v>
      </c>
      <c r="G120" s="34" t="s">
        <v>4</v>
      </c>
      <c r="H120" s="34" t="s">
        <v>134</v>
      </c>
      <c r="I120" s="34" t="s">
        <v>122</v>
      </c>
      <c r="J120" s="30" t="s">
        <v>174</v>
      </c>
      <c r="K120" s="70">
        <v>291.89999999999998</v>
      </c>
      <c r="L120" s="71">
        <v>291.89999999999998</v>
      </c>
      <c r="M120" s="63">
        <f t="shared" si="6"/>
        <v>100</v>
      </c>
    </row>
    <row r="121" spans="1:13" ht="26.25" customHeight="1" x14ac:dyDescent="0.2">
      <c r="A121" s="16">
        <v>109</v>
      </c>
      <c r="B121" s="34" t="s">
        <v>123</v>
      </c>
      <c r="C121" s="34" t="s">
        <v>119</v>
      </c>
      <c r="D121" s="34" t="s">
        <v>39</v>
      </c>
      <c r="E121" s="34" t="s">
        <v>130</v>
      </c>
      <c r="F121" s="34" t="s">
        <v>131</v>
      </c>
      <c r="G121" s="34" t="s">
        <v>4</v>
      </c>
      <c r="H121" s="34" t="s">
        <v>295</v>
      </c>
      <c r="I121" s="34" t="s">
        <v>122</v>
      </c>
      <c r="J121" s="72" t="s">
        <v>296</v>
      </c>
      <c r="K121" s="70">
        <v>18607.357</v>
      </c>
      <c r="L121" s="71">
        <v>0</v>
      </c>
      <c r="M121" s="63">
        <f t="shared" si="6"/>
        <v>0</v>
      </c>
    </row>
    <row r="122" spans="1:13" ht="26.25" customHeight="1" x14ac:dyDescent="0.2">
      <c r="A122" s="16">
        <v>110</v>
      </c>
      <c r="B122" s="34" t="s">
        <v>123</v>
      </c>
      <c r="C122" s="34" t="s">
        <v>119</v>
      </c>
      <c r="D122" s="34" t="s">
        <v>39</v>
      </c>
      <c r="E122" s="34" t="s">
        <v>130</v>
      </c>
      <c r="F122" s="34" t="s">
        <v>131</v>
      </c>
      <c r="G122" s="34" t="s">
        <v>4</v>
      </c>
      <c r="H122" s="34" t="s">
        <v>308</v>
      </c>
      <c r="I122" s="34" t="s">
        <v>122</v>
      </c>
      <c r="J122" s="72" t="s">
        <v>309</v>
      </c>
      <c r="K122" s="70">
        <v>820</v>
      </c>
      <c r="L122" s="71">
        <v>0</v>
      </c>
      <c r="M122" s="63">
        <f t="shared" si="6"/>
        <v>0</v>
      </c>
    </row>
    <row r="123" spans="1:13" ht="22.5" x14ac:dyDescent="0.2">
      <c r="A123" s="16">
        <v>111</v>
      </c>
      <c r="B123" s="34" t="s">
        <v>123</v>
      </c>
      <c r="C123" s="34" t="s">
        <v>119</v>
      </c>
      <c r="D123" s="34" t="s">
        <v>39</v>
      </c>
      <c r="E123" s="34" t="s">
        <v>130</v>
      </c>
      <c r="F123" s="34" t="s">
        <v>131</v>
      </c>
      <c r="G123" s="34" t="s">
        <v>4</v>
      </c>
      <c r="H123" s="34" t="s">
        <v>135</v>
      </c>
      <c r="I123" s="34" t="s">
        <v>122</v>
      </c>
      <c r="J123" s="30" t="s">
        <v>175</v>
      </c>
      <c r="K123" s="70">
        <v>254.6</v>
      </c>
      <c r="L123" s="71">
        <v>0</v>
      </c>
      <c r="M123" s="63">
        <f t="shared" si="6"/>
        <v>0</v>
      </c>
    </row>
    <row r="124" spans="1:13" ht="33.75" x14ac:dyDescent="0.2">
      <c r="A124" s="16">
        <v>112</v>
      </c>
      <c r="B124" s="34" t="s">
        <v>123</v>
      </c>
      <c r="C124" s="34" t="s">
        <v>119</v>
      </c>
      <c r="D124" s="34" t="s">
        <v>39</v>
      </c>
      <c r="E124" s="34" t="s">
        <v>130</v>
      </c>
      <c r="F124" s="34" t="s">
        <v>131</v>
      </c>
      <c r="G124" s="34" t="s">
        <v>4</v>
      </c>
      <c r="H124" s="34" t="s">
        <v>136</v>
      </c>
      <c r="I124" s="34" t="s">
        <v>122</v>
      </c>
      <c r="J124" s="30" t="s">
        <v>176</v>
      </c>
      <c r="K124" s="69">
        <v>2370</v>
      </c>
      <c r="L124" s="63">
        <v>1170.3489199999999</v>
      </c>
      <c r="M124" s="63">
        <f t="shared" si="6"/>
        <v>49.38181097046413</v>
      </c>
    </row>
    <row r="125" spans="1:13" ht="35.25" customHeight="1" x14ac:dyDescent="0.2">
      <c r="A125" s="16">
        <v>113</v>
      </c>
      <c r="B125" s="34" t="s">
        <v>123</v>
      </c>
      <c r="C125" s="34" t="s">
        <v>119</v>
      </c>
      <c r="D125" s="34" t="s">
        <v>39</v>
      </c>
      <c r="E125" s="34" t="s">
        <v>130</v>
      </c>
      <c r="F125" s="34" t="s">
        <v>131</v>
      </c>
      <c r="G125" s="34" t="s">
        <v>4</v>
      </c>
      <c r="H125" s="34" t="s">
        <v>297</v>
      </c>
      <c r="I125" s="34" t="s">
        <v>122</v>
      </c>
      <c r="J125" s="50" t="s">
        <v>299</v>
      </c>
      <c r="K125" s="69">
        <v>1426</v>
      </c>
      <c r="L125" s="63">
        <v>261.12513000000001</v>
      </c>
      <c r="M125" s="63">
        <f t="shared" si="6"/>
        <v>18.311720196353438</v>
      </c>
    </row>
    <row r="126" spans="1:13" ht="36" customHeight="1" x14ac:dyDescent="0.2">
      <c r="A126" s="16">
        <v>114</v>
      </c>
      <c r="B126" s="34" t="s">
        <v>123</v>
      </c>
      <c r="C126" s="34" t="s">
        <v>119</v>
      </c>
      <c r="D126" s="34" t="s">
        <v>39</v>
      </c>
      <c r="E126" s="34" t="s">
        <v>130</v>
      </c>
      <c r="F126" s="34" t="s">
        <v>131</v>
      </c>
      <c r="G126" s="34" t="s">
        <v>4</v>
      </c>
      <c r="H126" s="34" t="s">
        <v>298</v>
      </c>
      <c r="I126" s="34" t="s">
        <v>122</v>
      </c>
      <c r="J126" s="50" t="s">
        <v>300</v>
      </c>
      <c r="K126" s="69">
        <v>4408.8999999999996</v>
      </c>
      <c r="L126" s="63">
        <v>1362.6052500000001</v>
      </c>
      <c r="M126" s="63">
        <f t="shared" si="6"/>
        <v>30.905787157794467</v>
      </c>
    </row>
    <row r="127" spans="1:13" ht="27" customHeight="1" x14ac:dyDescent="0.2">
      <c r="A127" s="16">
        <v>115</v>
      </c>
      <c r="B127" s="34" t="s">
        <v>123</v>
      </c>
      <c r="C127" s="34" t="s">
        <v>119</v>
      </c>
      <c r="D127" s="34" t="s">
        <v>39</v>
      </c>
      <c r="E127" s="34" t="s">
        <v>130</v>
      </c>
      <c r="F127" s="34" t="s">
        <v>131</v>
      </c>
      <c r="G127" s="34" t="s">
        <v>4</v>
      </c>
      <c r="H127" s="34" t="s">
        <v>254</v>
      </c>
      <c r="I127" s="34" t="s">
        <v>122</v>
      </c>
      <c r="J127" s="50" t="s">
        <v>255</v>
      </c>
      <c r="K127" s="69">
        <v>847.6</v>
      </c>
      <c r="L127" s="63">
        <v>847.6</v>
      </c>
      <c r="M127" s="63">
        <f t="shared" si="6"/>
        <v>100</v>
      </c>
    </row>
    <row r="128" spans="1:13" ht="47.25" customHeight="1" x14ac:dyDescent="0.2">
      <c r="A128" s="16">
        <v>116</v>
      </c>
      <c r="B128" s="34" t="s">
        <v>123</v>
      </c>
      <c r="C128" s="34" t="s">
        <v>119</v>
      </c>
      <c r="D128" s="34" t="s">
        <v>39</v>
      </c>
      <c r="E128" s="34" t="s">
        <v>130</v>
      </c>
      <c r="F128" s="34" t="s">
        <v>131</v>
      </c>
      <c r="G128" s="34" t="s">
        <v>4</v>
      </c>
      <c r="H128" s="34" t="s">
        <v>310</v>
      </c>
      <c r="I128" s="34" t="s">
        <v>122</v>
      </c>
      <c r="J128" s="50" t="s">
        <v>312</v>
      </c>
      <c r="K128" s="69">
        <v>9</v>
      </c>
      <c r="L128" s="63">
        <v>0</v>
      </c>
      <c r="M128" s="63">
        <f t="shared" si="6"/>
        <v>0</v>
      </c>
    </row>
    <row r="129" spans="1:13" ht="36" customHeight="1" x14ac:dyDescent="0.2">
      <c r="A129" s="16">
        <v>117</v>
      </c>
      <c r="B129" s="34" t="s">
        <v>123</v>
      </c>
      <c r="C129" s="34" t="s">
        <v>119</v>
      </c>
      <c r="D129" s="34" t="s">
        <v>39</v>
      </c>
      <c r="E129" s="34" t="s">
        <v>130</v>
      </c>
      <c r="F129" s="34" t="s">
        <v>131</v>
      </c>
      <c r="G129" s="34" t="s">
        <v>4</v>
      </c>
      <c r="H129" s="34" t="s">
        <v>311</v>
      </c>
      <c r="I129" s="34" t="s">
        <v>122</v>
      </c>
      <c r="J129" s="50" t="s">
        <v>313</v>
      </c>
      <c r="K129" s="69">
        <v>10303.6</v>
      </c>
      <c r="L129" s="63">
        <v>0</v>
      </c>
      <c r="M129" s="63">
        <f t="shared" si="6"/>
        <v>0</v>
      </c>
    </row>
    <row r="130" spans="1:13" x14ac:dyDescent="0.2">
      <c r="A130" s="16">
        <v>118</v>
      </c>
      <c r="B130" s="39" t="s">
        <v>28</v>
      </c>
      <c r="C130" s="39" t="s">
        <v>119</v>
      </c>
      <c r="D130" s="39" t="s">
        <v>39</v>
      </c>
      <c r="E130" s="39" t="s">
        <v>137</v>
      </c>
      <c r="F130" s="39" t="s">
        <v>28</v>
      </c>
      <c r="G130" s="39" t="s">
        <v>29</v>
      </c>
      <c r="H130" s="39" t="s">
        <v>31</v>
      </c>
      <c r="I130" s="39" t="s">
        <v>122</v>
      </c>
      <c r="J130" s="46" t="s">
        <v>177</v>
      </c>
      <c r="K130" s="57">
        <f>K131+K152+K154+K156</f>
        <v>333074.79090000008</v>
      </c>
      <c r="L130" s="57">
        <f>L131+L152+L154</f>
        <v>204406.68589999998</v>
      </c>
      <c r="M130" s="57">
        <f t="shared" ref="M130" si="7">L130/K130*100</f>
        <v>61.369605711580121</v>
      </c>
    </row>
    <row r="131" spans="1:13" ht="21" x14ac:dyDescent="0.2">
      <c r="A131" s="16">
        <v>119</v>
      </c>
      <c r="B131" s="36" t="s">
        <v>123</v>
      </c>
      <c r="C131" s="36" t="s">
        <v>119</v>
      </c>
      <c r="D131" s="36" t="s">
        <v>39</v>
      </c>
      <c r="E131" s="36" t="s">
        <v>137</v>
      </c>
      <c r="F131" s="36" t="s">
        <v>138</v>
      </c>
      <c r="G131" s="36" t="s">
        <v>29</v>
      </c>
      <c r="H131" s="36" t="s">
        <v>31</v>
      </c>
      <c r="I131" s="36" t="s">
        <v>122</v>
      </c>
      <c r="J131" s="27" t="s">
        <v>178</v>
      </c>
      <c r="K131" s="60">
        <f>K132</f>
        <v>330189.79090000008</v>
      </c>
      <c r="L131" s="60">
        <f>L132</f>
        <v>203079.13989999998</v>
      </c>
      <c r="M131" s="60">
        <f t="shared" ref="M131:M181" si="8">L131/K131*100</f>
        <v>61.503761017706239</v>
      </c>
    </row>
    <row r="132" spans="1:13" ht="22.5" x14ac:dyDescent="0.2">
      <c r="A132" s="16">
        <v>120</v>
      </c>
      <c r="B132" s="34" t="s">
        <v>123</v>
      </c>
      <c r="C132" s="34" t="s">
        <v>119</v>
      </c>
      <c r="D132" s="34" t="s">
        <v>39</v>
      </c>
      <c r="E132" s="34" t="s">
        <v>137</v>
      </c>
      <c r="F132" s="34" t="s">
        <v>138</v>
      </c>
      <c r="G132" s="34" t="s">
        <v>4</v>
      </c>
      <c r="H132" s="34" t="s">
        <v>31</v>
      </c>
      <c r="I132" s="34" t="s">
        <v>122</v>
      </c>
      <c r="J132" s="24" t="s">
        <v>139</v>
      </c>
      <c r="K132" s="63">
        <f>SUM(K133:K151)</f>
        <v>330189.79090000008</v>
      </c>
      <c r="L132" s="63">
        <f>SUM(L133:L151)</f>
        <v>203079.13989999998</v>
      </c>
      <c r="M132" s="63">
        <f t="shared" si="8"/>
        <v>61.503761017706239</v>
      </c>
    </row>
    <row r="133" spans="1:13" ht="56.25" x14ac:dyDescent="0.2">
      <c r="A133" s="16">
        <v>121</v>
      </c>
      <c r="B133" s="34" t="s">
        <v>123</v>
      </c>
      <c r="C133" s="34" t="s">
        <v>119</v>
      </c>
      <c r="D133" s="34" t="s">
        <v>39</v>
      </c>
      <c r="E133" s="34" t="s">
        <v>137</v>
      </c>
      <c r="F133" s="34" t="s">
        <v>138</v>
      </c>
      <c r="G133" s="34" t="s">
        <v>4</v>
      </c>
      <c r="H133" s="34" t="s">
        <v>140</v>
      </c>
      <c r="I133" s="34" t="s">
        <v>122</v>
      </c>
      <c r="J133" s="29" t="s">
        <v>179</v>
      </c>
      <c r="K133" s="63">
        <v>1000.3</v>
      </c>
      <c r="L133" s="63">
        <v>678.92</v>
      </c>
      <c r="M133" s="63">
        <f t="shared" si="8"/>
        <v>67.871638508447461</v>
      </c>
    </row>
    <row r="134" spans="1:13" ht="112.5" x14ac:dyDescent="0.2">
      <c r="A134" s="16">
        <v>122</v>
      </c>
      <c r="B134" s="34" t="s">
        <v>123</v>
      </c>
      <c r="C134" s="34" t="s">
        <v>119</v>
      </c>
      <c r="D134" s="34" t="s">
        <v>39</v>
      </c>
      <c r="E134" s="34" t="s">
        <v>137</v>
      </c>
      <c r="F134" s="34" t="s">
        <v>138</v>
      </c>
      <c r="G134" s="34" t="s">
        <v>4</v>
      </c>
      <c r="H134" s="34" t="s">
        <v>141</v>
      </c>
      <c r="I134" s="34" t="s">
        <v>122</v>
      </c>
      <c r="J134" s="29" t="s">
        <v>180</v>
      </c>
      <c r="K134" s="63">
        <v>25133.1</v>
      </c>
      <c r="L134" s="63">
        <v>12690.300999999999</v>
      </c>
      <c r="M134" s="63">
        <f t="shared" si="8"/>
        <v>50.492382555275718</v>
      </c>
    </row>
    <row r="135" spans="1:13" ht="112.5" x14ac:dyDescent="0.2">
      <c r="A135" s="16">
        <v>123</v>
      </c>
      <c r="B135" s="34" t="s">
        <v>123</v>
      </c>
      <c r="C135" s="34" t="s">
        <v>119</v>
      </c>
      <c r="D135" s="34" t="s">
        <v>39</v>
      </c>
      <c r="E135" s="34" t="s">
        <v>137</v>
      </c>
      <c r="F135" s="34" t="s">
        <v>138</v>
      </c>
      <c r="G135" s="34" t="s">
        <v>4</v>
      </c>
      <c r="H135" s="34" t="s">
        <v>142</v>
      </c>
      <c r="I135" s="34" t="s">
        <v>122</v>
      </c>
      <c r="J135" s="29" t="s">
        <v>181</v>
      </c>
      <c r="K135" s="63">
        <v>39998.800000000003</v>
      </c>
      <c r="L135" s="63">
        <v>23735.573</v>
      </c>
      <c r="M135" s="63">
        <f t="shared" si="8"/>
        <v>59.340712721381635</v>
      </c>
    </row>
    <row r="136" spans="1:13" ht="67.5" x14ac:dyDescent="0.2">
      <c r="A136" s="16">
        <v>124</v>
      </c>
      <c r="B136" s="34" t="s">
        <v>123</v>
      </c>
      <c r="C136" s="34" t="s">
        <v>119</v>
      </c>
      <c r="D136" s="34" t="s">
        <v>39</v>
      </c>
      <c r="E136" s="34" t="s">
        <v>137</v>
      </c>
      <c r="F136" s="34" t="s">
        <v>138</v>
      </c>
      <c r="G136" s="34" t="s">
        <v>4</v>
      </c>
      <c r="H136" s="34" t="s">
        <v>143</v>
      </c>
      <c r="I136" s="34" t="s">
        <v>122</v>
      </c>
      <c r="J136" s="29" t="s">
        <v>182</v>
      </c>
      <c r="K136" s="63">
        <v>38.4</v>
      </c>
      <c r="L136" s="63">
        <v>38.4</v>
      </c>
      <c r="M136" s="63">
        <f t="shared" si="8"/>
        <v>100</v>
      </c>
    </row>
    <row r="137" spans="1:13" ht="45" x14ac:dyDescent="0.2">
      <c r="A137" s="16">
        <v>125</v>
      </c>
      <c r="B137" s="34" t="s">
        <v>123</v>
      </c>
      <c r="C137" s="34" t="s">
        <v>119</v>
      </c>
      <c r="D137" s="34" t="s">
        <v>39</v>
      </c>
      <c r="E137" s="34" t="s">
        <v>137</v>
      </c>
      <c r="F137" s="34" t="s">
        <v>138</v>
      </c>
      <c r="G137" s="34" t="s">
        <v>4</v>
      </c>
      <c r="H137" s="34" t="s">
        <v>144</v>
      </c>
      <c r="I137" s="34" t="s">
        <v>122</v>
      </c>
      <c r="J137" s="29" t="s">
        <v>183</v>
      </c>
      <c r="K137" s="63">
        <v>66.3</v>
      </c>
      <c r="L137" s="63">
        <v>8.6760000000000002</v>
      </c>
      <c r="M137" s="63">
        <f t="shared" si="8"/>
        <v>13.085972850678735</v>
      </c>
    </row>
    <row r="138" spans="1:13" ht="56.25" x14ac:dyDescent="0.2">
      <c r="A138" s="16">
        <v>126</v>
      </c>
      <c r="B138" s="34" t="s">
        <v>123</v>
      </c>
      <c r="C138" s="34" t="s">
        <v>119</v>
      </c>
      <c r="D138" s="34" t="s">
        <v>39</v>
      </c>
      <c r="E138" s="34" t="s">
        <v>137</v>
      </c>
      <c r="F138" s="34" t="s">
        <v>138</v>
      </c>
      <c r="G138" s="34" t="s">
        <v>4</v>
      </c>
      <c r="H138" s="34" t="s">
        <v>145</v>
      </c>
      <c r="I138" s="34" t="s">
        <v>122</v>
      </c>
      <c r="J138" s="29" t="s">
        <v>184</v>
      </c>
      <c r="K138" s="63">
        <v>5041.5</v>
      </c>
      <c r="L138" s="63">
        <v>2623.92</v>
      </c>
      <c r="M138" s="63">
        <f t="shared" si="8"/>
        <v>52.04641475751265</v>
      </c>
    </row>
    <row r="139" spans="1:13" ht="56.25" x14ac:dyDescent="0.2">
      <c r="A139" s="16">
        <v>127</v>
      </c>
      <c r="B139" s="34" t="s">
        <v>123</v>
      </c>
      <c r="C139" s="34" t="s">
        <v>119</v>
      </c>
      <c r="D139" s="34" t="s">
        <v>39</v>
      </c>
      <c r="E139" s="34" t="s">
        <v>137</v>
      </c>
      <c r="F139" s="34" t="s">
        <v>138</v>
      </c>
      <c r="G139" s="34" t="s">
        <v>4</v>
      </c>
      <c r="H139" s="34" t="s">
        <v>146</v>
      </c>
      <c r="I139" s="34" t="s">
        <v>122</v>
      </c>
      <c r="J139" s="29" t="s">
        <v>185</v>
      </c>
      <c r="K139" s="63">
        <v>1721.6</v>
      </c>
      <c r="L139" s="63">
        <v>750.54499999999996</v>
      </c>
      <c r="M139" s="63">
        <f t="shared" si="8"/>
        <v>43.595782992565056</v>
      </c>
    </row>
    <row r="140" spans="1:13" ht="56.25" x14ac:dyDescent="0.2">
      <c r="A140" s="16">
        <v>128</v>
      </c>
      <c r="B140" s="34" t="s">
        <v>123</v>
      </c>
      <c r="C140" s="34" t="s">
        <v>119</v>
      </c>
      <c r="D140" s="34" t="s">
        <v>39</v>
      </c>
      <c r="E140" s="34" t="s">
        <v>137</v>
      </c>
      <c r="F140" s="34" t="s">
        <v>138</v>
      </c>
      <c r="G140" s="34" t="s">
        <v>4</v>
      </c>
      <c r="H140" s="34" t="s">
        <v>147</v>
      </c>
      <c r="I140" s="34" t="s">
        <v>122</v>
      </c>
      <c r="J140" s="29" t="s">
        <v>186</v>
      </c>
      <c r="K140" s="63">
        <v>240.2</v>
      </c>
      <c r="L140" s="63">
        <v>107.4</v>
      </c>
      <c r="M140" s="63">
        <f t="shared" si="8"/>
        <v>44.712739383846802</v>
      </c>
    </row>
    <row r="141" spans="1:13" ht="56.25" x14ac:dyDescent="0.2">
      <c r="A141" s="16">
        <v>129</v>
      </c>
      <c r="B141" s="34" t="s">
        <v>123</v>
      </c>
      <c r="C141" s="34" t="s">
        <v>119</v>
      </c>
      <c r="D141" s="34" t="s">
        <v>39</v>
      </c>
      <c r="E141" s="34" t="s">
        <v>137</v>
      </c>
      <c r="F141" s="34" t="s">
        <v>138</v>
      </c>
      <c r="G141" s="34" t="s">
        <v>4</v>
      </c>
      <c r="H141" s="34" t="s">
        <v>148</v>
      </c>
      <c r="I141" s="34" t="s">
        <v>122</v>
      </c>
      <c r="J141" s="29" t="s">
        <v>187</v>
      </c>
      <c r="K141" s="63">
        <v>2185</v>
      </c>
      <c r="L141" s="63">
        <v>913.7</v>
      </c>
      <c r="M141" s="63">
        <f t="shared" si="8"/>
        <v>41.816933638443935</v>
      </c>
    </row>
    <row r="142" spans="1:13" ht="90" x14ac:dyDescent="0.2">
      <c r="A142" s="16">
        <v>130</v>
      </c>
      <c r="B142" s="34" t="s">
        <v>123</v>
      </c>
      <c r="C142" s="34" t="s">
        <v>119</v>
      </c>
      <c r="D142" s="34" t="s">
        <v>39</v>
      </c>
      <c r="E142" s="34" t="s">
        <v>137</v>
      </c>
      <c r="F142" s="34" t="s">
        <v>138</v>
      </c>
      <c r="G142" s="34" t="s">
        <v>4</v>
      </c>
      <c r="H142" s="34" t="s">
        <v>149</v>
      </c>
      <c r="I142" s="34" t="s">
        <v>122</v>
      </c>
      <c r="J142" s="29" t="s">
        <v>188</v>
      </c>
      <c r="K142" s="63">
        <v>44.4</v>
      </c>
      <c r="L142" s="63">
        <v>39.479999999999997</v>
      </c>
      <c r="M142" s="63">
        <f t="shared" si="8"/>
        <v>88.918918918918905</v>
      </c>
    </row>
    <row r="143" spans="1:13" ht="123.75" x14ac:dyDescent="0.2">
      <c r="A143" s="16">
        <v>131</v>
      </c>
      <c r="B143" s="34" t="s">
        <v>123</v>
      </c>
      <c r="C143" s="34" t="s">
        <v>119</v>
      </c>
      <c r="D143" s="34" t="s">
        <v>39</v>
      </c>
      <c r="E143" s="34" t="s">
        <v>137</v>
      </c>
      <c r="F143" s="34" t="s">
        <v>138</v>
      </c>
      <c r="G143" s="34" t="s">
        <v>4</v>
      </c>
      <c r="H143" s="34" t="s">
        <v>150</v>
      </c>
      <c r="I143" s="34" t="s">
        <v>122</v>
      </c>
      <c r="J143" s="29" t="s">
        <v>189</v>
      </c>
      <c r="K143" s="63">
        <v>180099.7</v>
      </c>
      <c r="L143" s="63">
        <v>124921.742</v>
      </c>
      <c r="M143" s="63">
        <f t="shared" si="8"/>
        <v>69.362548632785064</v>
      </c>
    </row>
    <row r="144" spans="1:13" ht="67.5" x14ac:dyDescent="0.2">
      <c r="A144" s="16">
        <v>132</v>
      </c>
      <c r="B144" s="34" t="s">
        <v>123</v>
      </c>
      <c r="C144" s="34" t="s">
        <v>119</v>
      </c>
      <c r="D144" s="34" t="s">
        <v>39</v>
      </c>
      <c r="E144" s="34" t="s">
        <v>137</v>
      </c>
      <c r="F144" s="34" t="s">
        <v>138</v>
      </c>
      <c r="G144" s="34" t="s">
        <v>4</v>
      </c>
      <c r="H144" s="34" t="s">
        <v>151</v>
      </c>
      <c r="I144" s="34" t="s">
        <v>122</v>
      </c>
      <c r="J144" s="31" t="s">
        <v>190</v>
      </c>
      <c r="K144" s="63">
        <v>5420</v>
      </c>
      <c r="L144" s="63">
        <v>1851.3130000000001</v>
      </c>
      <c r="M144" s="63">
        <f t="shared" si="8"/>
        <v>34.157066420664208</v>
      </c>
    </row>
    <row r="145" spans="1:13" ht="45" x14ac:dyDescent="0.2">
      <c r="A145" s="16">
        <v>133</v>
      </c>
      <c r="B145" s="34" t="s">
        <v>123</v>
      </c>
      <c r="C145" s="34" t="s">
        <v>119</v>
      </c>
      <c r="D145" s="34" t="s">
        <v>39</v>
      </c>
      <c r="E145" s="34" t="s">
        <v>137</v>
      </c>
      <c r="F145" s="34" t="s">
        <v>138</v>
      </c>
      <c r="G145" s="34" t="s">
        <v>4</v>
      </c>
      <c r="H145" s="34" t="s">
        <v>152</v>
      </c>
      <c r="I145" s="34" t="s">
        <v>122</v>
      </c>
      <c r="J145" s="29" t="s">
        <v>191</v>
      </c>
      <c r="K145" s="63">
        <v>11788.9</v>
      </c>
      <c r="L145" s="63">
        <v>4815.9970000000003</v>
      </c>
      <c r="M145" s="63">
        <f t="shared" si="8"/>
        <v>40.8519624392437</v>
      </c>
    </row>
    <row r="146" spans="1:13" ht="57.75" customHeight="1" x14ac:dyDescent="0.2">
      <c r="A146" s="16">
        <v>134</v>
      </c>
      <c r="B146" s="34" t="s">
        <v>123</v>
      </c>
      <c r="C146" s="34" t="s">
        <v>119</v>
      </c>
      <c r="D146" s="34" t="s">
        <v>39</v>
      </c>
      <c r="E146" s="34" t="s">
        <v>137</v>
      </c>
      <c r="F146" s="34" t="s">
        <v>138</v>
      </c>
      <c r="G146" s="34" t="s">
        <v>4</v>
      </c>
      <c r="H146" s="34" t="s">
        <v>231</v>
      </c>
      <c r="I146" s="34" t="s">
        <v>122</v>
      </c>
      <c r="J146" s="31" t="s">
        <v>232</v>
      </c>
      <c r="K146" s="63">
        <v>3164.0909000000001</v>
      </c>
      <c r="L146" s="63">
        <v>102.94092000000001</v>
      </c>
      <c r="M146" s="63">
        <f t="shared" si="8"/>
        <v>3.253412220236783</v>
      </c>
    </row>
    <row r="147" spans="1:13" ht="112.5" x14ac:dyDescent="0.2">
      <c r="A147" s="16">
        <v>135</v>
      </c>
      <c r="B147" s="34" t="s">
        <v>123</v>
      </c>
      <c r="C147" s="34" t="s">
        <v>119</v>
      </c>
      <c r="D147" s="34" t="s">
        <v>39</v>
      </c>
      <c r="E147" s="34" t="s">
        <v>137</v>
      </c>
      <c r="F147" s="34" t="s">
        <v>138</v>
      </c>
      <c r="G147" s="34" t="s">
        <v>4</v>
      </c>
      <c r="H147" s="34" t="s">
        <v>153</v>
      </c>
      <c r="I147" s="34" t="s">
        <v>122</v>
      </c>
      <c r="J147" s="29" t="s">
        <v>192</v>
      </c>
      <c r="K147" s="63">
        <v>37234.9</v>
      </c>
      <c r="L147" s="63">
        <v>20654.166000000001</v>
      </c>
      <c r="M147" s="63">
        <f t="shared" si="8"/>
        <v>55.469911292899944</v>
      </c>
    </row>
    <row r="148" spans="1:13" ht="56.25" x14ac:dyDescent="0.2">
      <c r="A148" s="16">
        <v>136</v>
      </c>
      <c r="B148" s="34" t="s">
        <v>123</v>
      </c>
      <c r="C148" s="34" t="s">
        <v>119</v>
      </c>
      <c r="D148" s="34" t="s">
        <v>39</v>
      </c>
      <c r="E148" s="34" t="s">
        <v>137</v>
      </c>
      <c r="F148" s="34" t="s">
        <v>138</v>
      </c>
      <c r="G148" s="34" t="s">
        <v>4</v>
      </c>
      <c r="H148" s="34" t="s">
        <v>154</v>
      </c>
      <c r="I148" s="34" t="s">
        <v>122</v>
      </c>
      <c r="J148" s="29" t="s">
        <v>193</v>
      </c>
      <c r="K148" s="63">
        <v>12862</v>
      </c>
      <c r="L148" s="63">
        <v>6430.8</v>
      </c>
      <c r="M148" s="63">
        <f t="shared" si="8"/>
        <v>49.998445031876848</v>
      </c>
    </row>
    <row r="149" spans="1:13" ht="58.5" customHeight="1" x14ac:dyDescent="0.2">
      <c r="A149" s="16">
        <v>137</v>
      </c>
      <c r="B149" s="34" t="s">
        <v>123</v>
      </c>
      <c r="C149" s="34" t="s">
        <v>119</v>
      </c>
      <c r="D149" s="34" t="s">
        <v>39</v>
      </c>
      <c r="E149" s="34" t="s">
        <v>137</v>
      </c>
      <c r="F149" s="34" t="s">
        <v>138</v>
      </c>
      <c r="G149" s="34" t="s">
        <v>4</v>
      </c>
      <c r="H149" s="34" t="s">
        <v>155</v>
      </c>
      <c r="I149" s="34" t="s">
        <v>122</v>
      </c>
      <c r="J149" s="31" t="s">
        <v>258</v>
      </c>
      <c r="K149" s="63">
        <v>994.7</v>
      </c>
      <c r="L149" s="63">
        <v>533.71600000000001</v>
      </c>
      <c r="M149" s="63">
        <f t="shared" si="8"/>
        <v>53.655976676384839</v>
      </c>
    </row>
    <row r="150" spans="1:13" ht="33.75" x14ac:dyDescent="0.2">
      <c r="A150" s="16">
        <v>138</v>
      </c>
      <c r="B150" s="34" t="s">
        <v>123</v>
      </c>
      <c r="C150" s="34" t="s">
        <v>119</v>
      </c>
      <c r="D150" s="34" t="s">
        <v>39</v>
      </c>
      <c r="E150" s="34" t="s">
        <v>137</v>
      </c>
      <c r="F150" s="34" t="s">
        <v>138</v>
      </c>
      <c r="G150" s="34" t="s">
        <v>4</v>
      </c>
      <c r="H150" s="34" t="s">
        <v>241</v>
      </c>
      <c r="I150" s="34" t="s">
        <v>122</v>
      </c>
      <c r="J150" s="24" t="s">
        <v>242</v>
      </c>
      <c r="K150" s="63">
        <v>3110.2</v>
      </c>
      <c r="L150" s="63">
        <v>2158.6999999999998</v>
      </c>
      <c r="M150" s="63">
        <f t="shared" si="8"/>
        <v>69.407112082824256</v>
      </c>
    </row>
    <row r="151" spans="1:13" ht="81" customHeight="1" x14ac:dyDescent="0.2">
      <c r="A151" s="16">
        <v>139</v>
      </c>
      <c r="B151" s="34" t="s">
        <v>123</v>
      </c>
      <c r="C151" s="34" t="s">
        <v>119</v>
      </c>
      <c r="D151" s="34" t="s">
        <v>39</v>
      </c>
      <c r="E151" s="34" t="s">
        <v>137</v>
      </c>
      <c r="F151" s="34" t="s">
        <v>138</v>
      </c>
      <c r="G151" s="34" t="s">
        <v>4</v>
      </c>
      <c r="H151" s="34" t="s">
        <v>252</v>
      </c>
      <c r="I151" s="34" t="s">
        <v>122</v>
      </c>
      <c r="J151" s="52" t="s">
        <v>253</v>
      </c>
      <c r="K151" s="63">
        <v>45.7</v>
      </c>
      <c r="L151" s="63">
        <v>22.849979999999999</v>
      </c>
      <c r="M151" s="63">
        <f t="shared" si="8"/>
        <v>49.999956236323847</v>
      </c>
    </row>
    <row r="152" spans="1:13" ht="36.75" customHeight="1" x14ac:dyDescent="0.2">
      <c r="A152" s="16">
        <v>140</v>
      </c>
      <c r="B152" s="34" t="s">
        <v>123</v>
      </c>
      <c r="C152" s="34" t="s">
        <v>119</v>
      </c>
      <c r="D152" s="34" t="s">
        <v>39</v>
      </c>
      <c r="E152" s="34" t="s">
        <v>137</v>
      </c>
      <c r="F152" s="34" t="s">
        <v>156</v>
      </c>
      <c r="G152" s="34" t="s">
        <v>29</v>
      </c>
      <c r="H152" s="34" t="s">
        <v>31</v>
      </c>
      <c r="I152" s="34" t="s">
        <v>122</v>
      </c>
      <c r="J152" s="28" t="s">
        <v>194</v>
      </c>
      <c r="K152" s="63">
        <f>K153</f>
        <v>740.8</v>
      </c>
      <c r="L152" s="63">
        <f>L153</f>
        <v>258.7</v>
      </c>
      <c r="M152" s="63">
        <f t="shared" si="8"/>
        <v>34.921706263498919</v>
      </c>
    </row>
    <row r="153" spans="1:13" s="26" customFormat="1" ht="45" x14ac:dyDescent="0.2">
      <c r="A153" s="16">
        <v>141</v>
      </c>
      <c r="B153" s="44" t="s">
        <v>123</v>
      </c>
      <c r="C153" s="44" t="s">
        <v>119</v>
      </c>
      <c r="D153" s="44" t="s">
        <v>39</v>
      </c>
      <c r="E153" s="44" t="s">
        <v>137</v>
      </c>
      <c r="F153" s="44" t="s">
        <v>156</v>
      </c>
      <c r="G153" s="44" t="s">
        <v>4</v>
      </c>
      <c r="H153" s="44" t="s">
        <v>31</v>
      </c>
      <c r="I153" s="44" t="s">
        <v>122</v>
      </c>
      <c r="J153" s="45" t="s">
        <v>195</v>
      </c>
      <c r="K153" s="65">
        <v>740.8</v>
      </c>
      <c r="L153" s="65">
        <v>258.7</v>
      </c>
      <c r="M153" s="65">
        <f t="shared" si="8"/>
        <v>34.921706263498919</v>
      </c>
    </row>
    <row r="154" spans="1:13" s="26" customFormat="1" ht="22.5" x14ac:dyDescent="0.2">
      <c r="A154" s="16">
        <v>142</v>
      </c>
      <c r="B154" s="44" t="s">
        <v>123</v>
      </c>
      <c r="C154" s="44" t="s">
        <v>119</v>
      </c>
      <c r="D154" s="44" t="s">
        <v>39</v>
      </c>
      <c r="E154" s="44" t="s">
        <v>157</v>
      </c>
      <c r="F154" s="44" t="s">
        <v>158</v>
      </c>
      <c r="G154" s="44" t="s">
        <v>29</v>
      </c>
      <c r="H154" s="44" t="s">
        <v>31</v>
      </c>
      <c r="I154" s="44" t="s">
        <v>122</v>
      </c>
      <c r="J154" s="24" t="s">
        <v>196</v>
      </c>
      <c r="K154" s="65">
        <f>K155</f>
        <v>2137.6999999999998</v>
      </c>
      <c r="L154" s="65">
        <f>L155</f>
        <v>1068.846</v>
      </c>
      <c r="M154" s="65">
        <f t="shared" si="8"/>
        <v>49.999812883005099</v>
      </c>
    </row>
    <row r="155" spans="1:13" ht="22.5" x14ac:dyDescent="0.2">
      <c r="A155" s="16">
        <v>143</v>
      </c>
      <c r="B155" s="34" t="s">
        <v>123</v>
      </c>
      <c r="C155" s="34" t="s">
        <v>119</v>
      </c>
      <c r="D155" s="34" t="s">
        <v>39</v>
      </c>
      <c r="E155" s="34" t="s">
        <v>157</v>
      </c>
      <c r="F155" s="34" t="s">
        <v>158</v>
      </c>
      <c r="G155" s="34" t="s">
        <v>4</v>
      </c>
      <c r="H155" s="34" t="s">
        <v>31</v>
      </c>
      <c r="I155" s="34" t="s">
        <v>122</v>
      </c>
      <c r="J155" s="38" t="s">
        <v>159</v>
      </c>
      <c r="K155" s="63">
        <v>2137.6999999999998</v>
      </c>
      <c r="L155" s="63">
        <v>1068.846</v>
      </c>
      <c r="M155" s="63">
        <f t="shared" si="8"/>
        <v>49.999812883005099</v>
      </c>
    </row>
    <row r="156" spans="1:13" ht="36.75" customHeight="1" x14ac:dyDescent="0.2">
      <c r="A156" s="16">
        <v>144</v>
      </c>
      <c r="B156" s="34" t="s">
        <v>123</v>
      </c>
      <c r="C156" s="34" t="s">
        <v>119</v>
      </c>
      <c r="D156" s="34" t="s">
        <v>39</v>
      </c>
      <c r="E156" s="34" t="s">
        <v>157</v>
      </c>
      <c r="F156" s="34" t="s">
        <v>46</v>
      </c>
      <c r="G156" s="34" t="s">
        <v>29</v>
      </c>
      <c r="H156" s="34" t="s">
        <v>31</v>
      </c>
      <c r="I156" s="34" t="s">
        <v>122</v>
      </c>
      <c r="J156" s="38" t="s">
        <v>303</v>
      </c>
      <c r="K156" s="63">
        <f>K157</f>
        <v>6.5</v>
      </c>
      <c r="L156" s="63">
        <f>L157</f>
        <v>0</v>
      </c>
      <c r="M156" s="63">
        <f t="shared" si="8"/>
        <v>0</v>
      </c>
    </row>
    <row r="157" spans="1:13" ht="37.5" customHeight="1" x14ac:dyDescent="0.2">
      <c r="A157" s="16">
        <v>145</v>
      </c>
      <c r="B157" s="34" t="s">
        <v>123</v>
      </c>
      <c r="C157" s="34" t="s">
        <v>119</v>
      </c>
      <c r="D157" s="34" t="s">
        <v>39</v>
      </c>
      <c r="E157" s="34" t="s">
        <v>157</v>
      </c>
      <c r="F157" s="34" t="s">
        <v>46</v>
      </c>
      <c r="G157" s="34" t="s">
        <v>4</v>
      </c>
      <c r="H157" s="34" t="s">
        <v>31</v>
      </c>
      <c r="I157" s="34" t="s">
        <v>122</v>
      </c>
      <c r="J157" s="38" t="s">
        <v>304</v>
      </c>
      <c r="K157" s="63">
        <v>6.5</v>
      </c>
      <c r="L157" s="63">
        <v>0</v>
      </c>
      <c r="M157" s="63">
        <f t="shared" si="8"/>
        <v>0</v>
      </c>
    </row>
    <row r="158" spans="1:13" x14ac:dyDescent="0.2">
      <c r="A158" s="16">
        <v>146</v>
      </c>
      <c r="B158" s="39" t="s">
        <v>28</v>
      </c>
      <c r="C158" s="39" t="s">
        <v>119</v>
      </c>
      <c r="D158" s="39" t="s">
        <v>39</v>
      </c>
      <c r="E158" s="39" t="s">
        <v>160</v>
      </c>
      <c r="F158" s="39" t="s">
        <v>28</v>
      </c>
      <c r="G158" s="39" t="s">
        <v>29</v>
      </c>
      <c r="H158" s="39" t="s">
        <v>31</v>
      </c>
      <c r="I158" s="39" t="s">
        <v>122</v>
      </c>
      <c r="J158" s="41" t="s">
        <v>205</v>
      </c>
      <c r="K158" s="57">
        <f>K159+K164+K166+K168+K170</f>
        <v>36140.232770000002</v>
      </c>
      <c r="L158" s="57">
        <f>L159+L164+L166+L168+L170</f>
        <v>23204.0478</v>
      </c>
      <c r="M158" s="57">
        <f t="shared" si="8"/>
        <v>64.205584805368701</v>
      </c>
    </row>
    <row r="159" spans="1:13" ht="33.75" x14ac:dyDescent="0.2">
      <c r="A159" s="16">
        <v>147</v>
      </c>
      <c r="B159" s="44" t="s">
        <v>28</v>
      </c>
      <c r="C159" s="44" t="s">
        <v>119</v>
      </c>
      <c r="D159" s="44" t="s">
        <v>39</v>
      </c>
      <c r="E159" s="44" t="s">
        <v>160</v>
      </c>
      <c r="F159" s="44" t="s">
        <v>161</v>
      </c>
      <c r="G159" s="44" t="s">
        <v>29</v>
      </c>
      <c r="H159" s="44" t="s">
        <v>31</v>
      </c>
      <c r="I159" s="44" t="s">
        <v>122</v>
      </c>
      <c r="J159" s="24" t="s">
        <v>197</v>
      </c>
      <c r="K159" s="65">
        <f>K160</f>
        <v>49.8</v>
      </c>
      <c r="L159" s="65">
        <f>L160</f>
        <v>0</v>
      </c>
      <c r="M159" s="63">
        <f t="shared" si="8"/>
        <v>0</v>
      </c>
    </row>
    <row r="160" spans="1:13" ht="33.75" x14ac:dyDescent="0.2">
      <c r="A160" s="16">
        <v>148</v>
      </c>
      <c r="B160" s="34" t="s">
        <v>28</v>
      </c>
      <c r="C160" s="34" t="s">
        <v>119</v>
      </c>
      <c r="D160" s="34" t="s">
        <v>39</v>
      </c>
      <c r="E160" s="34" t="s">
        <v>160</v>
      </c>
      <c r="F160" s="34" t="s">
        <v>161</v>
      </c>
      <c r="G160" s="34" t="s">
        <v>4</v>
      </c>
      <c r="H160" s="34" t="s">
        <v>31</v>
      </c>
      <c r="I160" s="34" t="s">
        <v>122</v>
      </c>
      <c r="J160" s="40" t="s">
        <v>162</v>
      </c>
      <c r="K160" s="63">
        <f>K161+K163+K162</f>
        <v>49.8</v>
      </c>
      <c r="L160" s="63">
        <f>L161+L163</f>
        <v>0</v>
      </c>
      <c r="M160" s="63">
        <f t="shared" si="8"/>
        <v>0</v>
      </c>
    </row>
    <row r="161" spans="1:13" ht="33.75" x14ac:dyDescent="0.2">
      <c r="A161" s="16">
        <v>149</v>
      </c>
      <c r="B161" s="34" t="s">
        <v>1</v>
      </c>
      <c r="C161" s="34" t="s">
        <v>119</v>
      </c>
      <c r="D161" s="34" t="s">
        <v>39</v>
      </c>
      <c r="E161" s="34" t="s">
        <v>160</v>
      </c>
      <c r="F161" s="34" t="s">
        <v>161</v>
      </c>
      <c r="G161" s="34" t="s">
        <v>4</v>
      </c>
      <c r="H161" s="34" t="s">
        <v>31</v>
      </c>
      <c r="I161" s="34" t="s">
        <v>122</v>
      </c>
      <c r="J161" s="40" t="s">
        <v>162</v>
      </c>
      <c r="K161" s="63">
        <v>38.799999999999997</v>
      </c>
      <c r="L161" s="63">
        <v>0</v>
      </c>
      <c r="M161" s="63">
        <f t="shared" si="8"/>
        <v>0</v>
      </c>
    </row>
    <row r="162" spans="1:13" ht="33.75" x14ac:dyDescent="0.2">
      <c r="A162" s="16">
        <v>150</v>
      </c>
      <c r="B162" s="34" t="s">
        <v>123</v>
      </c>
      <c r="C162" s="34" t="s">
        <v>119</v>
      </c>
      <c r="D162" s="34" t="s">
        <v>39</v>
      </c>
      <c r="E162" s="34" t="s">
        <v>160</v>
      </c>
      <c r="F162" s="34" t="s">
        <v>161</v>
      </c>
      <c r="G162" s="34" t="s">
        <v>4</v>
      </c>
      <c r="H162" s="34" t="s">
        <v>31</v>
      </c>
      <c r="I162" s="34" t="s">
        <v>122</v>
      </c>
      <c r="J162" s="40" t="s">
        <v>162</v>
      </c>
      <c r="K162" s="63">
        <v>6.5</v>
      </c>
      <c r="L162" s="63">
        <v>0</v>
      </c>
      <c r="M162" s="63">
        <f t="shared" si="8"/>
        <v>0</v>
      </c>
    </row>
    <row r="163" spans="1:13" ht="33.75" x14ac:dyDescent="0.2">
      <c r="A163" s="16">
        <v>151</v>
      </c>
      <c r="B163" s="34" t="s">
        <v>291</v>
      </c>
      <c r="C163" s="34" t="s">
        <v>119</v>
      </c>
      <c r="D163" s="34" t="s">
        <v>39</v>
      </c>
      <c r="E163" s="34" t="s">
        <v>160</v>
      </c>
      <c r="F163" s="34" t="s">
        <v>161</v>
      </c>
      <c r="G163" s="34" t="s">
        <v>4</v>
      </c>
      <c r="H163" s="34" t="s">
        <v>31</v>
      </c>
      <c r="I163" s="34" t="s">
        <v>122</v>
      </c>
      <c r="J163" s="40" t="s">
        <v>162</v>
      </c>
      <c r="K163" s="63">
        <v>4.5</v>
      </c>
      <c r="L163" s="63">
        <v>0</v>
      </c>
      <c r="M163" s="63">
        <f t="shared" si="8"/>
        <v>0</v>
      </c>
    </row>
    <row r="164" spans="1:13" ht="38.25" customHeight="1" x14ac:dyDescent="0.2">
      <c r="A164" s="16">
        <v>152</v>
      </c>
      <c r="B164" s="34" t="s">
        <v>123</v>
      </c>
      <c r="C164" s="34" t="s">
        <v>119</v>
      </c>
      <c r="D164" s="34" t="s">
        <v>39</v>
      </c>
      <c r="E164" s="34" t="s">
        <v>215</v>
      </c>
      <c r="F164" s="34" t="s">
        <v>279</v>
      </c>
      <c r="G164" s="34" t="s">
        <v>29</v>
      </c>
      <c r="H164" s="34" t="s">
        <v>31</v>
      </c>
      <c r="I164" s="34" t="s">
        <v>122</v>
      </c>
      <c r="J164" s="73" t="s">
        <v>280</v>
      </c>
      <c r="K164" s="63">
        <f>K165</f>
        <v>1677.364</v>
      </c>
      <c r="L164" s="63">
        <f>L165</f>
        <v>990.05</v>
      </c>
      <c r="M164" s="63">
        <f t="shared" si="8"/>
        <v>59.024159335719617</v>
      </c>
    </row>
    <row r="165" spans="1:13" ht="45" customHeight="1" x14ac:dyDescent="0.2">
      <c r="A165" s="16">
        <v>153</v>
      </c>
      <c r="B165" s="34" t="s">
        <v>123</v>
      </c>
      <c r="C165" s="34" t="s">
        <v>119</v>
      </c>
      <c r="D165" s="34" t="s">
        <v>39</v>
      </c>
      <c r="E165" s="34" t="s">
        <v>215</v>
      </c>
      <c r="F165" s="34" t="s">
        <v>279</v>
      </c>
      <c r="G165" s="34" t="s">
        <v>29</v>
      </c>
      <c r="H165" s="34" t="s">
        <v>31</v>
      </c>
      <c r="I165" s="34" t="s">
        <v>122</v>
      </c>
      <c r="J165" s="73" t="s">
        <v>281</v>
      </c>
      <c r="K165" s="63">
        <v>1677.364</v>
      </c>
      <c r="L165" s="63">
        <v>990.05</v>
      </c>
      <c r="M165" s="63">
        <f t="shared" si="8"/>
        <v>59.024159335719617</v>
      </c>
    </row>
    <row r="166" spans="1:13" ht="33.75" x14ac:dyDescent="0.2">
      <c r="A166" s="16">
        <v>154</v>
      </c>
      <c r="B166" s="34" t="s">
        <v>123</v>
      </c>
      <c r="C166" s="34" t="s">
        <v>119</v>
      </c>
      <c r="D166" s="34" t="s">
        <v>39</v>
      </c>
      <c r="E166" s="34" t="s">
        <v>215</v>
      </c>
      <c r="F166" s="34" t="s">
        <v>216</v>
      </c>
      <c r="G166" s="34" t="s">
        <v>29</v>
      </c>
      <c r="H166" s="34" t="s">
        <v>31</v>
      </c>
      <c r="I166" s="34" t="s">
        <v>122</v>
      </c>
      <c r="J166" s="24" t="s">
        <v>218</v>
      </c>
      <c r="K166" s="63">
        <f>K167</f>
        <v>15467.8</v>
      </c>
      <c r="L166" s="63">
        <f>L167</f>
        <v>15426.730030000001</v>
      </c>
      <c r="M166" s="63">
        <f t="shared" si="8"/>
        <v>99.734480857006176</v>
      </c>
    </row>
    <row r="167" spans="1:13" ht="33.75" x14ac:dyDescent="0.2">
      <c r="A167" s="16">
        <v>155</v>
      </c>
      <c r="B167" s="34" t="s">
        <v>123</v>
      </c>
      <c r="C167" s="34" t="s">
        <v>119</v>
      </c>
      <c r="D167" s="34" t="s">
        <v>39</v>
      </c>
      <c r="E167" s="34" t="s">
        <v>215</v>
      </c>
      <c r="F167" s="34" t="s">
        <v>216</v>
      </c>
      <c r="G167" s="34" t="s">
        <v>4</v>
      </c>
      <c r="H167" s="34" t="s">
        <v>31</v>
      </c>
      <c r="I167" s="34" t="s">
        <v>122</v>
      </c>
      <c r="J167" s="24" t="s">
        <v>219</v>
      </c>
      <c r="K167" s="63">
        <v>15467.8</v>
      </c>
      <c r="L167" s="63">
        <v>15426.730030000001</v>
      </c>
      <c r="M167" s="63">
        <f t="shared" si="8"/>
        <v>99.734480857006176</v>
      </c>
    </row>
    <row r="168" spans="1:13" ht="15.75" customHeight="1" x14ac:dyDescent="0.2">
      <c r="A168" s="16">
        <v>156</v>
      </c>
      <c r="B168" s="34" t="s">
        <v>123</v>
      </c>
      <c r="C168" s="34" t="s">
        <v>119</v>
      </c>
      <c r="D168" s="34" t="s">
        <v>39</v>
      </c>
      <c r="E168" s="34" t="s">
        <v>215</v>
      </c>
      <c r="F168" s="34" t="s">
        <v>217</v>
      </c>
      <c r="G168" s="34" t="s">
        <v>29</v>
      </c>
      <c r="H168" s="34" t="s">
        <v>31</v>
      </c>
      <c r="I168" s="34" t="s">
        <v>122</v>
      </c>
      <c r="J168" s="28" t="s">
        <v>220</v>
      </c>
      <c r="K168" s="63">
        <f>K169</f>
        <v>200</v>
      </c>
      <c r="L168" s="63">
        <f>L169</f>
        <v>200</v>
      </c>
      <c r="M168" s="63">
        <f t="shared" si="8"/>
        <v>100</v>
      </c>
    </row>
    <row r="169" spans="1:13" ht="22.5" x14ac:dyDescent="0.2">
      <c r="A169" s="16">
        <v>157</v>
      </c>
      <c r="B169" s="34" t="s">
        <v>123</v>
      </c>
      <c r="C169" s="34" t="s">
        <v>119</v>
      </c>
      <c r="D169" s="34" t="s">
        <v>39</v>
      </c>
      <c r="E169" s="34" t="s">
        <v>215</v>
      </c>
      <c r="F169" s="34" t="s">
        <v>217</v>
      </c>
      <c r="G169" s="34" t="s">
        <v>4</v>
      </c>
      <c r="H169" s="34" t="s">
        <v>31</v>
      </c>
      <c r="I169" s="34" t="s">
        <v>122</v>
      </c>
      <c r="J169" s="24" t="s">
        <v>221</v>
      </c>
      <c r="K169" s="63">
        <v>200</v>
      </c>
      <c r="L169" s="63">
        <v>200</v>
      </c>
      <c r="M169" s="63">
        <f t="shared" si="8"/>
        <v>100</v>
      </c>
    </row>
    <row r="170" spans="1:13" x14ac:dyDescent="0.2">
      <c r="A170" s="16">
        <v>158</v>
      </c>
      <c r="B170" s="36" t="s">
        <v>123</v>
      </c>
      <c r="C170" s="36" t="s">
        <v>119</v>
      </c>
      <c r="D170" s="36" t="s">
        <v>39</v>
      </c>
      <c r="E170" s="36" t="s">
        <v>244</v>
      </c>
      <c r="F170" s="36" t="s">
        <v>131</v>
      </c>
      <c r="G170" s="36" t="s">
        <v>29</v>
      </c>
      <c r="H170" s="36" t="s">
        <v>31</v>
      </c>
      <c r="I170" s="36" t="s">
        <v>122</v>
      </c>
      <c r="J170" s="27" t="s">
        <v>245</v>
      </c>
      <c r="K170" s="60">
        <f>K171</f>
        <v>18745.268770000002</v>
      </c>
      <c r="L170" s="60">
        <f>L171</f>
        <v>6587.2677700000004</v>
      </c>
      <c r="M170" s="60">
        <f t="shared" si="8"/>
        <v>35.140961971920554</v>
      </c>
    </row>
    <row r="171" spans="1:13" ht="15.75" customHeight="1" x14ac:dyDescent="0.2">
      <c r="A171" s="16">
        <v>159</v>
      </c>
      <c r="B171" s="34" t="s">
        <v>123</v>
      </c>
      <c r="C171" s="34" t="s">
        <v>119</v>
      </c>
      <c r="D171" s="34" t="s">
        <v>39</v>
      </c>
      <c r="E171" s="34" t="s">
        <v>244</v>
      </c>
      <c r="F171" s="34" t="s">
        <v>131</v>
      </c>
      <c r="G171" s="34" t="s">
        <v>4</v>
      </c>
      <c r="H171" s="34" t="s">
        <v>31</v>
      </c>
      <c r="I171" s="34" t="s">
        <v>122</v>
      </c>
      <c r="J171" s="28" t="s">
        <v>246</v>
      </c>
      <c r="K171" s="63">
        <f>SUM(K172:K181)</f>
        <v>18745.268770000002</v>
      </c>
      <c r="L171" s="63">
        <f>SUM(L172:L181)</f>
        <v>6587.2677700000004</v>
      </c>
      <c r="M171" s="63">
        <f t="shared" si="8"/>
        <v>35.140961971920554</v>
      </c>
    </row>
    <row r="172" spans="1:13" ht="46.5" customHeight="1" x14ac:dyDescent="0.2">
      <c r="A172" s="16">
        <v>160</v>
      </c>
      <c r="B172" s="34" t="s">
        <v>123</v>
      </c>
      <c r="C172" s="34" t="s">
        <v>119</v>
      </c>
      <c r="D172" s="34" t="s">
        <v>39</v>
      </c>
      <c r="E172" s="34" t="s">
        <v>244</v>
      </c>
      <c r="F172" s="34" t="s">
        <v>131</v>
      </c>
      <c r="G172" s="34" t="s">
        <v>4</v>
      </c>
      <c r="H172" s="34" t="s">
        <v>270</v>
      </c>
      <c r="I172" s="34" t="s">
        <v>122</v>
      </c>
      <c r="J172" s="52" t="s">
        <v>271</v>
      </c>
      <c r="K172" s="63">
        <v>499.9</v>
      </c>
      <c r="L172" s="63">
        <v>199.917</v>
      </c>
      <c r="M172" s="63">
        <f t="shared" si="8"/>
        <v>39.991398279655932</v>
      </c>
    </row>
    <row r="173" spans="1:13" ht="36" customHeight="1" x14ac:dyDescent="0.2">
      <c r="A173" s="16">
        <v>161</v>
      </c>
      <c r="B173" s="34" t="s">
        <v>123</v>
      </c>
      <c r="C173" s="34" t="s">
        <v>119</v>
      </c>
      <c r="D173" s="34" t="s">
        <v>39</v>
      </c>
      <c r="E173" s="34" t="s">
        <v>244</v>
      </c>
      <c r="F173" s="34" t="s">
        <v>131</v>
      </c>
      <c r="G173" s="34" t="s">
        <v>4</v>
      </c>
      <c r="H173" s="34" t="s">
        <v>316</v>
      </c>
      <c r="I173" s="34" t="s">
        <v>122</v>
      </c>
      <c r="J173" s="52" t="s">
        <v>317</v>
      </c>
      <c r="K173" s="63">
        <v>2088.5</v>
      </c>
      <c r="L173" s="63">
        <v>695.9</v>
      </c>
      <c r="M173" s="63">
        <f t="shared" si="8"/>
        <v>33.320564998802965</v>
      </c>
    </row>
    <row r="174" spans="1:13" ht="24" customHeight="1" x14ac:dyDescent="0.2">
      <c r="A174" s="16">
        <v>162</v>
      </c>
      <c r="B174" s="34" t="s">
        <v>123</v>
      </c>
      <c r="C174" s="34" t="s">
        <v>119</v>
      </c>
      <c r="D174" s="34" t="s">
        <v>39</v>
      </c>
      <c r="E174" s="34" t="s">
        <v>244</v>
      </c>
      <c r="F174" s="34" t="s">
        <v>131</v>
      </c>
      <c r="G174" s="34" t="s">
        <v>4</v>
      </c>
      <c r="H174" s="34" t="s">
        <v>133</v>
      </c>
      <c r="I174" s="34" t="s">
        <v>122</v>
      </c>
      <c r="J174" s="52" t="s">
        <v>256</v>
      </c>
      <c r="K174" s="63">
        <v>1806</v>
      </c>
      <c r="L174" s="63">
        <v>1806</v>
      </c>
      <c r="M174" s="63">
        <f t="shared" si="8"/>
        <v>100</v>
      </c>
    </row>
    <row r="175" spans="1:13" ht="25.5" customHeight="1" x14ac:dyDescent="0.2">
      <c r="A175" s="16">
        <v>163</v>
      </c>
      <c r="B175" s="34" t="s">
        <v>123</v>
      </c>
      <c r="C175" s="34" t="s">
        <v>119</v>
      </c>
      <c r="D175" s="34" t="s">
        <v>39</v>
      </c>
      <c r="E175" s="34" t="s">
        <v>244</v>
      </c>
      <c r="F175" s="34" t="s">
        <v>131</v>
      </c>
      <c r="G175" s="34" t="s">
        <v>4</v>
      </c>
      <c r="H175" s="34" t="s">
        <v>243</v>
      </c>
      <c r="I175" s="34" t="s">
        <v>122</v>
      </c>
      <c r="J175" s="52" t="s">
        <v>257</v>
      </c>
      <c r="K175" s="63">
        <v>518.9</v>
      </c>
      <c r="L175" s="63">
        <v>518.9</v>
      </c>
      <c r="M175" s="63">
        <f t="shared" si="8"/>
        <v>100</v>
      </c>
    </row>
    <row r="176" spans="1:13" ht="36" customHeight="1" x14ac:dyDescent="0.2">
      <c r="A176" s="16">
        <v>164</v>
      </c>
      <c r="B176" s="34" t="s">
        <v>123</v>
      </c>
      <c r="C176" s="34" t="s">
        <v>119</v>
      </c>
      <c r="D176" s="34" t="s">
        <v>39</v>
      </c>
      <c r="E176" s="34" t="s">
        <v>244</v>
      </c>
      <c r="F176" s="34" t="s">
        <v>131</v>
      </c>
      <c r="G176" s="34" t="s">
        <v>4</v>
      </c>
      <c r="H176" s="34" t="s">
        <v>261</v>
      </c>
      <c r="I176" s="34" t="s">
        <v>122</v>
      </c>
      <c r="J176" s="52" t="s">
        <v>262</v>
      </c>
      <c r="K176" s="63">
        <v>51.016770000000001</v>
      </c>
      <c r="L176" s="63">
        <v>51.016770000000001</v>
      </c>
      <c r="M176" s="63">
        <f t="shared" si="8"/>
        <v>100</v>
      </c>
    </row>
    <row r="177" spans="1:13" ht="36" customHeight="1" x14ac:dyDescent="0.2">
      <c r="A177" s="16">
        <v>165</v>
      </c>
      <c r="B177" s="34" t="s">
        <v>123</v>
      </c>
      <c r="C177" s="34" t="s">
        <v>119</v>
      </c>
      <c r="D177" s="34" t="s">
        <v>39</v>
      </c>
      <c r="E177" s="34" t="s">
        <v>244</v>
      </c>
      <c r="F177" s="34" t="s">
        <v>131</v>
      </c>
      <c r="G177" s="34" t="s">
        <v>4</v>
      </c>
      <c r="H177" s="34" t="s">
        <v>318</v>
      </c>
      <c r="I177" s="34" t="s">
        <v>122</v>
      </c>
      <c r="J177" s="52" t="s">
        <v>319</v>
      </c>
      <c r="K177" s="63">
        <v>5285.8180000000002</v>
      </c>
      <c r="L177" s="63">
        <v>0</v>
      </c>
      <c r="M177" s="63">
        <f t="shared" si="8"/>
        <v>0</v>
      </c>
    </row>
    <row r="178" spans="1:13" ht="47.25" customHeight="1" x14ac:dyDescent="0.2">
      <c r="A178" s="16">
        <v>166</v>
      </c>
      <c r="B178" s="34" t="s">
        <v>123</v>
      </c>
      <c r="C178" s="34" t="s">
        <v>119</v>
      </c>
      <c r="D178" s="34" t="s">
        <v>39</v>
      </c>
      <c r="E178" s="34" t="s">
        <v>244</v>
      </c>
      <c r="F178" s="34" t="s">
        <v>131</v>
      </c>
      <c r="G178" s="34" t="s">
        <v>4</v>
      </c>
      <c r="H178" s="34" t="s">
        <v>282</v>
      </c>
      <c r="I178" s="34" t="s">
        <v>122</v>
      </c>
      <c r="J178" s="52" t="s">
        <v>283</v>
      </c>
      <c r="K178" s="63">
        <v>2049.4340000000002</v>
      </c>
      <c r="L178" s="63">
        <v>2049.4340000000002</v>
      </c>
      <c r="M178" s="63">
        <f t="shared" si="8"/>
        <v>100</v>
      </c>
    </row>
    <row r="179" spans="1:13" ht="29.25" customHeight="1" x14ac:dyDescent="0.2">
      <c r="A179" s="16">
        <v>167</v>
      </c>
      <c r="B179" s="34" t="s">
        <v>123</v>
      </c>
      <c r="C179" s="34" t="s">
        <v>119</v>
      </c>
      <c r="D179" s="34" t="s">
        <v>39</v>
      </c>
      <c r="E179" s="34" t="s">
        <v>244</v>
      </c>
      <c r="F179" s="34" t="s">
        <v>131</v>
      </c>
      <c r="G179" s="34" t="s">
        <v>4</v>
      </c>
      <c r="H179" s="34" t="s">
        <v>320</v>
      </c>
      <c r="I179" s="34" t="s">
        <v>122</v>
      </c>
      <c r="J179" s="52" t="s">
        <v>321</v>
      </c>
      <c r="K179" s="63">
        <v>481.1</v>
      </c>
      <c r="L179" s="63">
        <v>481.1</v>
      </c>
      <c r="M179" s="63">
        <f t="shared" si="8"/>
        <v>100</v>
      </c>
    </row>
    <row r="180" spans="1:13" ht="36.75" customHeight="1" x14ac:dyDescent="0.2">
      <c r="A180" s="16">
        <v>168</v>
      </c>
      <c r="B180" s="34" t="s">
        <v>123</v>
      </c>
      <c r="C180" s="34" t="s">
        <v>119</v>
      </c>
      <c r="D180" s="34" t="s">
        <v>39</v>
      </c>
      <c r="E180" s="34" t="s">
        <v>244</v>
      </c>
      <c r="F180" s="34" t="s">
        <v>131</v>
      </c>
      <c r="G180" s="34" t="s">
        <v>4</v>
      </c>
      <c r="H180" s="34" t="s">
        <v>285</v>
      </c>
      <c r="I180" s="34" t="s">
        <v>122</v>
      </c>
      <c r="J180" s="52" t="s">
        <v>286</v>
      </c>
      <c r="K180" s="63">
        <v>1965</v>
      </c>
      <c r="L180" s="63">
        <v>785</v>
      </c>
      <c r="M180" s="63">
        <f t="shared" si="8"/>
        <v>39.949109414758269</v>
      </c>
    </row>
    <row r="181" spans="1:13" ht="27" customHeight="1" x14ac:dyDescent="0.2">
      <c r="A181" s="16">
        <v>169</v>
      </c>
      <c r="B181" s="34" t="s">
        <v>123</v>
      </c>
      <c r="C181" s="34" t="s">
        <v>119</v>
      </c>
      <c r="D181" s="34" t="s">
        <v>39</v>
      </c>
      <c r="E181" s="34" t="s">
        <v>244</v>
      </c>
      <c r="F181" s="34" t="s">
        <v>131</v>
      </c>
      <c r="G181" s="34" t="s">
        <v>4</v>
      </c>
      <c r="H181" s="34" t="s">
        <v>301</v>
      </c>
      <c r="I181" s="34" t="s">
        <v>122</v>
      </c>
      <c r="J181" s="31" t="s">
        <v>302</v>
      </c>
      <c r="K181" s="63">
        <v>3999.6</v>
      </c>
      <c r="L181" s="63">
        <v>0</v>
      </c>
      <c r="M181" s="63">
        <f t="shared" si="8"/>
        <v>0</v>
      </c>
    </row>
    <row r="182" spans="1:13" ht="42" x14ac:dyDescent="0.2">
      <c r="A182" s="16">
        <v>170</v>
      </c>
      <c r="B182" s="36" t="s">
        <v>1</v>
      </c>
      <c r="C182" s="36" t="s">
        <v>119</v>
      </c>
      <c r="D182" s="36" t="s">
        <v>198</v>
      </c>
      <c r="E182" s="36" t="s">
        <v>29</v>
      </c>
      <c r="F182" s="36" t="s">
        <v>28</v>
      </c>
      <c r="G182" s="36" t="s">
        <v>29</v>
      </c>
      <c r="H182" s="36" t="s">
        <v>31</v>
      </c>
      <c r="I182" s="36" t="s">
        <v>28</v>
      </c>
      <c r="J182" s="49" t="s">
        <v>199</v>
      </c>
      <c r="K182" s="60">
        <v>0</v>
      </c>
      <c r="L182" s="60">
        <f>L183</f>
        <v>64.893219999999999</v>
      </c>
      <c r="M182" s="60">
        <v>0</v>
      </c>
    </row>
    <row r="183" spans="1:13" ht="45" x14ac:dyDescent="0.2">
      <c r="A183" s="16">
        <v>171</v>
      </c>
      <c r="B183" s="34" t="s">
        <v>1</v>
      </c>
      <c r="C183" s="34" t="s">
        <v>119</v>
      </c>
      <c r="D183" s="34" t="s">
        <v>198</v>
      </c>
      <c r="E183" s="34" t="s">
        <v>29</v>
      </c>
      <c r="F183" s="34" t="s">
        <v>28</v>
      </c>
      <c r="G183" s="34" t="s">
        <v>29</v>
      </c>
      <c r="H183" s="34" t="s">
        <v>31</v>
      </c>
      <c r="I183" s="34" t="s">
        <v>122</v>
      </c>
      <c r="J183" s="29" t="s">
        <v>200</v>
      </c>
      <c r="K183" s="63">
        <v>0</v>
      </c>
      <c r="L183" s="63">
        <f>L184</f>
        <v>64.893219999999999</v>
      </c>
      <c r="M183" s="63">
        <v>0</v>
      </c>
    </row>
    <row r="184" spans="1:13" ht="45" x14ac:dyDescent="0.2">
      <c r="A184" s="16">
        <v>172</v>
      </c>
      <c r="B184" s="34" t="s">
        <v>1</v>
      </c>
      <c r="C184" s="34" t="s">
        <v>119</v>
      </c>
      <c r="D184" s="34" t="s">
        <v>198</v>
      </c>
      <c r="E184" s="34" t="s">
        <v>29</v>
      </c>
      <c r="F184" s="34" t="s">
        <v>28</v>
      </c>
      <c r="G184" s="34" t="s">
        <v>4</v>
      </c>
      <c r="H184" s="34" t="s">
        <v>31</v>
      </c>
      <c r="I184" s="34" t="s">
        <v>122</v>
      </c>
      <c r="J184" s="29" t="s">
        <v>201</v>
      </c>
      <c r="K184" s="63">
        <v>0</v>
      </c>
      <c r="L184" s="63">
        <f>L185</f>
        <v>64.893219999999999</v>
      </c>
      <c r="M184" s="63">
        <v>0</v>
      </c>
    </row>
    <row r="185" spans="1:13" ht="22.5" x14ac:dyDescent="0.2">
      <c r="A185" s="16">
        <v>173</v>
      </c>
      <c r="B185" s="34" t="s">
        <v>1</v>
      </c>
      <c r="C185" s="34" t="s">
        <v>119</v>
      </c>
      <c r="D185" s="34" t="s">
        <v>198</v>
      </c>
      <c r="E185" s="34" t="s">
        <v>4</v>
      </c>
      <c r="F185" s="34" t="s">
        <v>28</v>
      </c>
      <c r="G185" s="34" t="s">
        <v>4</v>
      </c>
      <c r="H185" s="34" t="s">
        <v>31</v>
      </c>
      <c r="I185" s="34" t="s">
        <v>122</v>
      </c>
      <c r="J185" s="24" t="s">
        <v>202</v>
      </c>
      <c r="K185" s="63">
        <v>0</v>
      </c>
      <c r="L185" s="63">
        <f>L186</f>
        <v>64.893219999999999</v>
      </c>
      <c r="M185" s="63">
        <v>0</v>
      </c>
    </row>
    <row r="186" spans="1:13" ht="22.5" x14ac:dyDescent="0.2">
      <c r="A186" s="16">
        <v>174</v>
      </c>
      <c r="B186" s="34" t="s">
        <v>1</v>
      </c>
      <c r="C186" s="34" t="s">
        <v>119</v>
      </c>
      <c r="D186" s="34" t="s">
        <v>198</v>
      </c>
      <c r="E186" s="34" t="s">
        <v>4</v>
      </c>
      <c r="F186" s="34" t="s">
        <v>43</v>
      </c>
      <c r="G186" s="34" t="s">
        <v>4</v>
      </c>
      <c r="H186" s="34" t="s">
        <v>31</v>
      </c>
      <c r="I186" s="34" t="s">
        <v>122</v>
      </c>
      <c r="J186" s="24" t="s">
        <v>203</v>
      </c>
      <c r="K186" s="63">
        <v>0</v>
      </c>
      <c r="L186" s="63">
        <v>64.893219999999999</v>
      </c>
      <c r="M186" s="63">
        <v>0</v>
      </c>
    </row>
    <row r="187" spans="1:13" ht="31.5" x14ac:dyDescent="0.2">
      <c r="A187" s="16">
        <v>175</v>
      </c>
      <c r="B187" s="36" t="s">
        <v>123</v>
      </c>
      <c r="C187" s="36" t="s">
        <v>119</v>
      </c>
      <c r="D187" s="36" t="s">
        <v>163</v>
      </c>
      <c r="E187" s="36" t="s">
        <v>29</v>
      </c>
      <c r="F187" s="36" t="s">
        <v>28</v>
      </c>
      <c r="G187" s="36" t="s">
        <v>29</v>
      </c>
      <c r="H187" s="36" t="s">
        <v>31</v>
      </c>
      <c r="I187" s="36" t="s">
        <v>28</v>
      </c>
      <c r="J187" s="49" t="s">
        <v>206</v>
      </c>
      <c r="K187" s="60">
        <v>0</v>
      </c>
      <c r="L187" s="60">
        <f>L189</f>
        <v>-235.49956</v>
      </c>
      <c r="M187" s="63">
        <v>0</v>
      </c>
    </row>
    <row r="188" spans="1:13" ht="22.5" x14ac:dyDescent="0.2">
      <c r="A188" s="16">
        <v>176</v>
      </c>
      <c r="B188" s="34" t="s">
        <v>123</v>
      </c>
      <c r="C188" s="34" t="s">
        <v>119</v>
      </c>
      <c r="D188" s="34" t="s">
        <v>163</v>
      </c>
      <c r="E188" s="34" t="s">
        <v>29</v>
      </c>
      <c r="F188" s="34" t="s">
        <v>28</v>
      </c>
      <c r="G188" s="34" t="s">
        <v>4</v>
      </c>
      <c r="H188" s="34" t="s">
        <v>31</v>
      </c>
      <c r="I188" s="34" t="s">
        <v>122</v>
      </c>
      <c r="J188" s="24" t="s">
        <v>207</v>
      </c>
      <c r="K188" s="63">
        <v>0</v>
      </c>
      <c r="L188" s="63">
        <f>L189</f>
        <v>-235.49956</v>
      </c>
      <c r="M188" s="63">
        <v>0</v>
      </c>
    </row>
    <row r="189" spans="1:13" ht="22.5" x14ac:dyDescent="0.2">
      <c r="A189" s="16">
        <v>177</v>
      </c>
      <c r="B189" s="34" t="s">
        <v>123</v>
      </c>
      <c r="C189" s="34" t="s">
        <v>119</v>
      </c>
      <c r="D189" s="34" t="s">
        <v>163</v>
      </c>
      <c r="E189" s="34" t="s">
        <v>164</v>
      </c>
      <c r="F189" s="34" t="s">
        <v>38</v>
      </c>
      <c r="G189" s="34" t="s">
        <v>4</v>
      </c>
      <c r="H189" s="34" t="s">
        <v>31</v>
      </c>
      <c r="I189" s="34" t="s">
        <v>122</v>
      </c>
      <c r="J189" s="24" t="s">
        <v>165</v>
      </c>
      <c r="K189" s="63">
        <v>0</v>
      </c>
      <c r="L189" s="63">
        <v>-235.49956</v>
      </c>
      <c r="M189" s="63">
        <v>0</v>
      </c>
    </row>
    <row r="190" spans="1:13" x14ac:dyDescent="0.2">
      <c r="A190" s="16">
        <v>178</v>
      </c>
      <c r="B190" s="36"/>
      <c r="C190" s="36"/>
      <c r="D190" s="36"/>
      <c r="E190" s="36"/>
      <c r="F190" s="36"/>
      <c r="G190" s="36"/>
      <c r="H190" s="39"/>
      <c r="I190" s="42"/>
      <c r="J190" s="43" t="s">
        <v>166</v>
      </c>
      <c r="K190" s="58">
        <f>K11+K95</f>
        <v>954429.37767000007</v>
      </c>
      <c r="L190" s="58">
        <f>L11+L95</f>
        <v>496029.34768999997</v>
      </c>
      <c r="M190" s="58">
        <f>L190/K190*100</f>
        <v>51.971299217646802</v>
      </c>
    </row>
    <row r="191" spans="1:13" x14ac:dyDescent="0.2">
      <c r="A191" s="47"/>
      <c r="B191" s="48"/>
    </row>
    <row r="192" spans="1:13" x14ac:dyDescent="0.2">
      <c r="A192" s="47"/>
      <c r="B192" s="48"/>
    </row>
  </sheetData>
  <mergeCells count="16">
    <mergeCell ref="M8:M10"/>
    <mergeCell ref="L8:L10"/>
    <mergeCell ref="D9:D10"/>
    <mergeCell ref="E9:E10"/>
    <mergeCell ref="F9:F10"/>
    <mergeCell ref="G9:G10"/>
    <mergeCell ref="K3:K4"/>
    <mergeCell ref="A8:A10"/>
    <mergeCell ref="B8:I8"/>
    <mergeCell ref="J8:J10"/>
    <mergeCell ref="B9:B10"/>
    <mergeCell ref="C9:C10"/>
    <mergeCell ref="H9:H10"/>
    <mergeCell ref="I9:I10"/>
    <mergeCell ref="K8:K10"/>
    <mergeCell ref="A7:K7"/>
  </mergeCells>
  <phoneticPr fontId="1" type="noConversion"/>
  <pageMargins left="0" right="0" top="0" bottom="0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</vt:lpstr>
    </vt:vector>
  </TitlesOfParts>
  <Company>ГФУ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Лариса</cp:lastModifiedBy>
  <cp:lastPrinted>2024-07-24T04:18:10Z</cp:lastPrinted>
  <dcterms:created xsi:type="dcterms:W3CDTF">2008-10-12T08:42:52Z</dcterms:created>
  <dcterms:modified xsi:type="dcterms:W3CDTF">2024-10-18T07:02:49Z</dcterms:modified>
</cp:coreProperties>
</file>